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'Sheet1'!$A$1:$T$205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<sst xmlns="http://schemas.openxmlformats.org/spreadsheetml/2006/main" count="211" uniqueCount="194">
  <si>
    <t>Table 27: Graduate Majors By Ethnicity &amp; Sex, Fall 2012</t>
  </si>
  <si>
    <t>Total</t>
  </si>
  <si>
    <t>Race/Ethnicity</t>
  </si>
  <si>
    <t>Gender</t>
  </si>
  <si>
    <t>Asian</t>
  </si>
  <si>
    <t xml:space="preserve">Black </t>
  </si>
  <si>
    <t>Hispanic</t>
  </si>
  <si>
    <t>Am Indian</t>
  </si>
  <si>
    <t>White</t>
  </si>
  <si>
    <t>Other</t>
  </si>
  <si>
    <t>Missing</t>
  </si>
  <si>
    <t>Men</t>
  </si>
  <si>
    <t>Women</t>
  </si>
  <si>
    <t>N</t>
  </si>
  <si>
    <t>%</t>
  </si>
  <si>
    <t>ARTS AND SCIENCES</t>
  </si>
  <si>
    <t>Anthropology</t>
  </si>
  <si>
    <t>Anthropology -- 500</t>
  </si>
  <si>
    <t>Art</t>
  </si>
  <si>
    <t>Fine Arts (MFA)  -- 501</t>
  </si>
  <si>
    <t>Art History -- 503</t>
  </si>
  <si>
    <t>Biochemistry -- 505</t>
  </si>
  <si>
    <t>Biol Science</t>
  </si>
  <si>
    <t>Biol Sci (BA/MA) - 414</t>
  </si>
  <si>
    <t>Biol Sci &amp; Adol Ed --415</t>
  </si>
  <si>
    <t>Bio/EvHS BA-MS  -- 417</t>
  </si>
  <si>
    <t>Biol Sci -- 506</t>
  </si>
  <si>
    <t>Economics</t>
  </si>
  <si>
    <t>Econ (BA-MA) -- 424</t>
  </si>
  <si>
    <t>Economics  -- 517</t>
  </si>
  <si>
    <t>Accounting MS --593</t>
  </si>
  <si>
    <t>English</t>
  </si>
  <si>
    <t>English Lit -- 521</t>
  </si>
  <si>
    <t>Creative Writing -- 523</t>
  </si>
  <si>
    <t>Film and Media Studies</t>
  </si>
  <si>
    <t>Imtegrated Media Arts -- 525</t>
  </si>
  <si>
    <t xml:space="preserve">Geography </t>
  </si>
  <si>
    <t>Geography (MA)  -- 549</t>
  </si>
  <si>
    <t>Geog Info Systems -- 301, 3G1</t>
  </si>
  <si>
    <t>History - 526</t>
  </si>
  <si>
    <t>Math and Statistics</t>
  </si>
  <si>
    <t>Math (BA-MA) -- 454</t>
  </si>
  <si>
    <t>MAT/STAT&amp;APP MATH - 455</t>
  </si>
  <si>
    <t>Math (BA/MA) ADOL ED - 461</t>
  </si>
  <si>
    <t>Statistics/Applied Math - 463</t>
  </si>
  <si>
    <t>Pure Math  -- 527</t>
  </si>
  <si>
    <t>Applied Math -- 529</t>
  </si>
  <si>
    <t xml:space="preserve">Music </t>
  </si>
  <si>
    <t>Music BA/MA -- 456</t>
  </si>
  <si>
    <t>Music -- 532</t>
  </si>
  <si>
    <t>Physics and Astronomy</t>
  </si>
  <si>
    <t>Physics (BA-MA) -- 462</t>
  </si>
  <si>
    <t>Physics  -- 539</t>
  </si>
  <si>
    <t>Psychology</t>
  </si>
  <si>
    <t>Animal Behav/Cons --332, 3G2</t>
  </si>
  <si>
    <t>Romance Languages</t>
  </si>
  <si>
    <t>French -- 522</t>
  </si>
  <si>
    <t>Italian  -- 528</t>
  </si>
  <si>
    <t>Spanish  -- 555</t>
  </si>
  <si>
    <t>Sociology</t>
  </si>
  <si>
    <t>Soc+S Res-BA-MS -- 478</t>
  </si>
  <si>
    <t>Social Res-MS -- 550</t>
  </si>
  <si>
    <t xml:space="preserve">Theatre </t>
  </si>
  <si>
    <t>Theatre  -- 559</t>
  </si>
  <si>
    <t>Playwriting MFA - 509</t>
  </si>
  <si>
    <t>Urban Affairs and Planning</t>
  </si>
  <si>
    <t>Urban Planning MS -- 543</t>
  </si>
  <si>
    <t>Urban Aff(36cr)MS -- 554</t>
  </si>
  <si>
    <t xml:space="preserve">EDUCATION    </t>
  </si>
  <si>
    <t>Educ. Admin. and Super. -- 303, 854</t>
  </si>
  <si>
    <t>Bilingual Ext Adv Cert - 311</t>
  </si>
  <si>
    <t>Adol Biol Adv Cert - 385</t>
  </si>
  <si>
    <t>Adol Chem Adv Cert - 386</t>
  </si>
  <si>
    <t>Adol Engl Adv Cert - 388</t>
  </si>
  <si>
    <t>Adol French Adv Cert - 389</t>
  </si>
  <si>
    <t>Adol Soc Adv Cert - 395</t>
  </si>
  <si>
    <t>Adol Span Adv Cert - 396</t>
  </si>
  <si>
    <t>Elem. w/Bilingual -- 859, 171</t>
  </si>
  <si>
    <t>Child Ed Math/Sci - 167</t>
  </si>
  <si>
    <t>Early Child Ed BRT2 Bil - 168</t>
  </si>
  <si>
    <t>Early Childhood (B-2) -- 172</t>
  </si>
  <si>
    <t>Literacy (B-6) -- 173</t>
  </si>
  <si>
    <t>Guidance/School Counselor -- 850</t>
  </si>
  <si>
    <t>Rehab Counseling -- 852</t>
  </si>
  <si>
    <t>Mental Hlth Couns -- 853</t>
  </si>
  <si>
    <t>Educ Psych -- 180</t>
  </si>
  <si>
    <t>Secondary Lit 5 - 12 --183</t>
  </si>
  <si>
    <t>Math Adol-Prof Cert -- 198</t>
  </si>
  <si>
    <t>Adv SPED LD -- 150</t>
  </si>
  <si>
    <t>Early Child Spec Ed. --169</t>
  </si>
  <si>
    <t>Early Childhood (B-2) -- 174</t>
  </si>
  <si>
    <t>Special Ed Birth 2 - 175</t>
  </si>
  <si>
    <t>Child Special ED TF -- E76</t>
  </si>
  <si>
    <t>Child/Mid SPED Alt C -- G51</t>
  </si>
  <si>
    <t>Special Ed 7-12 Transb -- G53</t>
  </si>
  <si>
    <t>Tchg Blind/Vis Impaired - 302</t>
  </si>
  <si>
    <t>TESOL -- 856,182</t>
  </si>
  <si>
    <t>TESOL: Alt Cert -- G82</t>
  </si>
  <si>
    <t xml:space="preserve">HEALTH PROFESSIONS   </t>
  </si>
  <si>
    <t>Health Sciences</t>
  </si>
  <si>
    <t>Tchr-Spch/Lang Dis --  131,132</t>
  </si>
  <si>
    <t>NTR &amp; FD:DIET BS/MS --491</t>
  </si>
  <si>
    <t>Comm Sci-MS -- 556</t>
  </si>
  <si>
    <t>Nutrition  MS -- 623</t>
  </si>
  <si>
    <t>Env Hlth Sci-MS -- 605, 624</t>
  </si>
  <si>
    <t>Urban Public Health -- 628 *</t>
  </si>
  <si>
    <t>Community Health -- 040</t>
  </si>
  <si>
    <t>Env Hlth Occup -- 041</t>
  </si>
  <si>
    <t>Nutrition -- 042</t>
  </si>
  <si>
    <t>Epidemiol/Biostat -- 043</t>
  </si>
  <si>
    <t>Pub Hlth Policy /Mgt -- 044</t>
  </si>
  <si>
    <t>Nursing</t>
  </si>
  <si>
    <t>Psych-Ment Hlth Adv - 307</t>
  </si>
  <si>
    <t>Nursing Ed (Adv) - 310</t>
  </si>
  <si>
    <t>DNP ANP/GNP - 2N2</t>
  </si>
  <si>
    <t>DNP APPHN -- 2N4</t>
  </si>
  <si>
    <t>NURS BS/MS/MPH -- 4N3</t>
  </si>
  <si>
    <t>GER/ADLT NURS BS/MS -- 4N8</t>
  </si>
  <si>
    <t>Geron-Adult Hlth - NP - N01</t>
  </si>
  <si>
    <t>Adult Hlth CNS - N02</t>
  </si>
  <si>
    <t>Psych-Ment Hlth Pra - N03</t>
  </si>
  <si>
    <t>Nurs/MPA - N04</t>
  </si>
  <si>
    <t>Adult Nurse Pract - N08</t>
  </si>
  <si>
    <t>Clncl Nurse Leader -- N09</t>
  </si>
  <si>
    <t>Comm Pub Hlth CNS -- N10</t>
  </si>
  <si>
    <t>Comm Pub Hlth Nurs/MPH--N14</t>
  </si>
  <si>
    <t xml:space="preserve">SOCIAL WORK   </t>
  </si>
  <si>
    <t>Social Work -- 611</t>
  </si>
  <si>
    <t>Social Work -- O.Y.R. -- 613</t>
  </si>
  <si>
    <t>School Totals</t>
  </si>
  <si>
    <t>Arts and Sciences</t>
  </si>
  <si>
    <t>Education</t>
  </si>
  <si>
    <t>Health Professions</t>
  </si>
  <si>
    <t>Social Work</t>
  </si>
  <si>
    <t>Unduplicated Graduate Total</t>
  </si>
  <si>
    <t>Source: CUNY Show Files</t>
  </si>
  <si>
    <t>Row percentages are equal to 100%</t>
  </si>
  <si>
    <t>* Beginning Fall 2010 major codes 600 and 618 changed to 628 Urban Public Health (due to the change in curriculum total crs)</t>
  </si>
  <si>
    <t>Med Lab Tch Adv Cert -- 3G3</t>
  </si>
  <si>
    <t>Biomed Lab Mgt MS --563</t>
  </si>
  <si>
    <t>ADOLESCENT EDUCATION</t>
  </si>
  <si>
    <t>Adolescent Education master's degree program</t>
  </si>
  <si>
    <t>Biology-Adol -- 861, 185</t>
  </si>
  <si>
    <t>Chemistry- Adol -- 863,186</t>
  </si>
  <si>
    <t>Earth Sci- Adol -- 187</t>
  </si>
  <si>
    <t>English- Adol -- 860,188</t>
  </si>
  <si>
    <t xml:space="preserve">French- Adol -- 862,189 </t>
  </si>
  <si>
    <t>Italian - Adol-- 864,190</t>
  </si>
  <si>
    <t>Latin - Adol -- 866,191</t>
  </si>
  <si>
    <t>Mathematics - Adol -- 868,192</t>
  </si>
  <si>
    <t>Physics- Adol -- 865, 194</t>
  </si>
  <si>
    <t>Social Stud - Adol --872,195</t>
  </si>
  <si>
    <t>Spanish - Adol -- 874,196</t>
  </si>
  <si>
    <t>Chinese - Adol -- 197</t>
  </si>
  <si>
    <t>Adolescent Education advanced certificate program</t>
  </si>
  <si>
    <t>Adolescent Education alternative certificate master's degree programs</t>
  </si>
  <si>
    <t>Biol Adol Ed Alt Cert -- G85</t>
  </si>
  <si>
    <t>Chem Adol Ed Alt Cert -- G86</t>
  </si>
  <si>
    <t>Earth Sci Ad Ed Alt Cert -- G87</t>
  </si>
  <si>
    <t>Adol Engl Adv Cert - G88</t>
  </si>
  <si>
    <t>Math Adol Ed Alt Cert -- G92</t>
  </si>
  <si>
    <t>Spanish Adol Ed Alt Cert -- G96</t>
  </si>
  <si>
    <t>PREK-12 EDUCATION</t>
  </si>
  <si>
    <t>preK-12 Master's Degree Programs</t>
  </si>
  <si>
    <t>Music PREK-12 -- 870,193</t>
  </si>
  <si>
    <t>Dance Ed --181</t>
  </si>
  <si>
    <t>preK-12 Alternative Certification Programs</t>
  </si>
  <si>
    <t>SPECIAL EDUCATION</t>
  </si>
  <si>
    <t>Special Education Master's Degree Programs</t>
  </si>
  <si>
    <t>Child Special Ed. -- 156</t>
  </si>
  <si>
    <t>Child Special Ed. Dis.--157</t>
  </si>
  <si>
    <t>Special Ed. Deaf -- 158</t>
  </si>
  <si>
    <t>Special Ed. Blind -- 159</t>
  </si>
  <si>
    <t>Child Special Ed. -- 176</t>
  </si>
  <si>
    <t>Child Special Ed. Dis.--177</t>
  </si>
  <si>
    <t>Special Ed. Deaf -- 178</t>
  </si>
  <si>
    <t>Special Ed. Blind -- 179</t>
  </si>
  <si>
    <t>Rehab Teaching O&amp;M -- 851</t>
  </si>
  <si>
    <t>Special Education Alternative Certification Programs</t>
  </si>
  <si>
    <t>CHILDHOOD and EARLY CHILDHOOD GENERAL EDUCATION</t>
  </si>
  <si>
    <t>Childhood and Early Childhood Education Master's Program</t>
  </si>
  <si>
    <t>Elem, Chldhd Ed -- 858, 170</t>
  </si>
  <si>
    <t>Childhood and Early Childhood Alternative Certification Programs</t>
  </si>
  <si>
    <t>Child Ed Alt Cert-- E70</t>
  </si>
  <si>
    <t>EXTENSION PROGRAM</t>
  </si>
  <si>
    <t>Extension Programs</t>
  </si>
  <si>
    <t>Orient/Mobility Adv Cert - 309</t>
  </si>
  <si>
    <t>Gifted-Talanted Adv Cert - 313</t>
  </si>
  <si>
    <t>App Behav Analysis Adv -- 315</t>
  </si>
  <si>
    <t>Bil Ed: PPS Adv Cert-- 316</t>
  </si>
  <si>
    <t>ADVANCED MASTER's PROGRAMS</t>
  </si>
  <si>
    <t>PROGRAMS THAT DO NOT PREPARE TEACHERS</t>
  </si>
  <si>
    <t>Psychology -- 542</t>
  </si>
  <si>
    <t>Animal Behav/Cons --541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</si>
</sst>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double"/>
      <right/>
      <top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vertical="top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5" fontId="4" fillId="34" borderId="13" xfId="0" applyNumberFormat="1" applyFont="1" applyFill="1" applyBorder="1" applyAlignment="1">
      <alignment horizontal="center"/>
    </xf>
    <xf numFmtId="165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top"/>
    </xf>
    <xf numFmtId="0" fontId="4" fillId="33" borderId="12" xfId="0" applyFont="1" applyFill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5" fillId="33" borderId="12" xfId="0" applyNumberFormat="1" applyFont="1" applyFill="1" applyBorder="1" applyAlignment="1" quotePrefix="1">
      <alignment horizontal="center"/>
    </xf>
    <xf numFmtId="0" fontId="5" fillId="33" borderId="11" xfId="0" applyNumberFormat="1" applyFont="1" applyFill="1" applyBorder="1" applyAlignment="1" quotePrefix="1">
      <alignment horizontal="center"/>
    </xf>
    <xf numFmtId="165" fontId="6" fillId="33" borderId="13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 quotePrefix="1">
      <alignment horizontal="center"/>
    </xf>
    <xf numFmtId="165" fontId="6" fillId="33" borderId="0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 quotePrefix="1">
      <alignment horizontal="center"/>
    </xf>
    <xf numFmtId="165" fontId="5" fillId="33" borderId="0" xfId="0" applyNumberFormat="1" applyFont="1" applyFill="1" applyBorder="1" applyAlignment="1" quotePrefix="1">
      <alignment horizontal="center"/>
    </xf>
    <xf numFmtId="165" fontId="5" fillId="33" borderId="13" xfId="0" applyNumberFormat="1" applyFont="1" applyFill="1" applyBorder="1" applyAlignment="1" quotePrefix="1">
      <alignment horizontal="center"/>
    </xf>
    <xf numFmtId="0" fontId="7" fillId="33" borderId="0" xfId="0" applyNumberFormat="1" applyFont="1" applyFill="1" applyBorder="1" applyAlignment="1" quotePrefix="1">
      <alignment horizontal="center"/>
    </xf>
    <xf numFmtId="165" fontId="7" fillId="33" borderId="13" xfId="0" applyNumberFormat="1" applyFont="1" applyFill="1" applyBorder="1" applyAlignment="1" quotePrefix="1">
      <alignment horizontal="center"/>
    </xf>
    <xf numFmtId="165" fontId="7" fillId="33" borderId="0" xfId="0" applyNumberFormat="1" applyFont="1" applyFill="1" applyBorder="1" applyAlignment="1" quotePrefix="1">
      <alignment horizontal="center"/>
    </xf>
    <xf numFmtId="0" fontId="7" fillId="33" borderId="14" xfId="0" applyNumberFormat="1" applyFont="1" applyFill="1" applyBorder="1" applyAlignment="1" quotePrefix="1">
      <alignment horizontal="center"/>
    </xf>
    <xf numFmtId="0" fontId="8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65" fontId="7" fillId="33" borderId="13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6" fillId="33" borderId="0" xfId="0" applyNumberFormat="1" applyFont="1" applyFill="1" applyBorder="1" applyAlignment="1" quotePrefix="1">
      <alignment horizontal="center"/>
    </xf>
    <xf numFmtId="165" fontId="6" fillId="33" borderId="13" xfId="0" applyNumberFormat="1" applyFont="1" applyFill="1" applyBorder="1" applyAlignment="1" quotePrefix="1">
      <alignment horizontal="center"/>
    </xf>
    <xf numFmtId="165" fontId="6" fillId="33" borderId="0" xfId="0" applyNumberFormat="1" applyFont="1" applyFill="1" applyBorder="1" applyAlignment="1" quotePrefix="1">
      <alignment horizontal="center"/>
    </xf>
    <xf numFmtId="0" fontId="6" fillId="33" borderId="14" xfId="0" applyNumberFormat="1" applyFont="1" applyFill="1" applyBorder="1" applyAlignment="1" quotePrefix="1">
      <alignment horizontal="center"/>
    </xf>
    <xf numFmtId="0" fontId="6" fillId="33" borderId="13" xfId="0" applyFont="1" applyFill="1" applyBorder="1" applyAlignment="1">
      <alignment horizontal="center"/>
    </xf>
    <xf numFmtId="165" fontId="7" fillId="33" borderId="13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wrapText="1"/>
    </xf>
    <xf numFmtId="0" fontId="9" fillId="33" borderId="0" xfId="0" applyNumberFormat="1" applyFont="1" applyFill="1" applyBorder="1" applyAlignment="1" quotePrefix="1">
      <alignment horizontal="center"/>
    </xf>
    <xf numFmtId="165" fontId="9" fillId="33" borderId="13" xfId="0" applyNumberFormat="1" applyFont="1" applyFill="1" applyBorder="1" applyAlignment="1" quotePrefix="1">
      <alignment horizontal="center"/>
    </xf>
    <xf numFmtId="165" fontId="9" fillId="33" borderId="0" xfId="0" applyNumberFormat="1" applyFont="1" applyFill="1" applyBorder="1" applyAlignment="1" quotePrefix="1">
      <alignment horizontal="center"/>
    </xf>
    <xf numFmtId="0" fontId="9" fillId="33" borderId="14" xfId="0" applyNumberFormat="1" applyFont="1" applyFill="1" applyBorder="1" applyAlignment="1" quotePrefix="1">
      <alignment horizontal="center"/>
    </xf>
    <xf numFmtId="0" fontId="4" fillId="33" borderId="11" xfId="0" applyNumberFormat="1" applyFont="1" applyFill="1" applyBorder="1" applyAlignment="1" quotePrefix="1">
      <alignment horizontal="center"/>
    </xf>
    <xf numFmtId="165" fontId="4" fillId="33" borderId="13" xfId="0" applyNumberFormat="1" applyFont="1" applyFill="1" applyBorder="1" applyAlignment="1" quotePrefix="1">
      <alignment horizontal="center"/>
    </xf>
    <xf numFmtId="0" fontId="4" fillId="33" borderId="0" xfId="0" applyNumberFormat="1" applyFont="1" applyFill="1" applyBorder="1" applyAlignment="1" quotePrefix="1">
      <alignment horizontal="center"/>
    </xf>
    <xf numFmtId="165" fontId="4" fillId="33" borderId="0" xfId="0" applyNumberFormat="1" applyFont="1" applyFill="1" applyBorder="1" applyAlignment="1" quotePrefix="1">
      <alignment horizontal="center"/>
    </xf>
    <xf numFmtId="0" fontId="0" fillId="33" borderId="0" xfId="0" applyNumberFormat="1" applyFill="1" applyBorder="1" applyAlignment="1" quotePrefix="1">
      <alignment horizontal="center"/>
    </xf>
    <xf numFmtId="165" fontId="0" fillId="33" borderId="13" xfId="0" applyNumberFormat="1" applyFill="1" applyBorder="1" applyAlignment="1" quotePrefix="1">
      <alignment horizontal="center"/>
    </xf>
    <xf numFmtId="165" fontId="0" fillId="33" borderId="0" xfId="0" applyNumberFormat="1" applyFill="1" applyBorder="1" applyAlignment="1" quotePrefix="1">
      <alignment horizontal="center"/>
    </xf>
    <xf numFmtId="0" fontId="0" fillId="33" borderId="14" xfId="0" applyNumberFormat="1" applyFill="1" applyBorder="1" applyAlignment="1" quotePrefix="1">
      <alignment horizontal="center"/>
    </xf>
    <xf numFmtId="0" fontId="7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0" xfId="0" applyNumberFormat="1" applyFont="1" applyFill="1" applyBorder="1" applyAlignment="1" quotePrefix="1">
      <alignment horizontal="center"/>
    </xf>
    <xf numFmtId="165" fontId="8" fillId="33" borderId="13" xfId="0" applyNumberFormat="1" applyFont="1" applyFill="1" applyBorder="1" applyAlignment="1" quotePrefix="1">
      <alignment horizontal="center"/>
    </xf>
    <xf numFmtId="165" fontId="8" fillId="33" borderId="0" xfId="0" applyNumberFormat="1" applyFont="1" applyFill="1" applyBorder="1" applyAlignment="1" quotePrefix="1">
      <alignment horizontal="center"/>
    </xf>
    <xf numFmtId="0" fontId="8" fillId="33" borderId="14" xfId="0" applyNumberFormat="1" applyFont="1" applyFill="1" applyBorder="1" applyAlignment="1" quotePrefix="1">
      <alignment horizontal="center"/>
    </xf>
    <xf numFmtId="0" fontId="8" fillId="33" borderId="11" xfId="0" applyNumberFormat="1" applyFont="1" applyFill="1" applyBorder="1" applyAlignment="1" quotePrefix="1">
      <alignment horizontal="center"/>
    </xf>
    <xf numFmtId="0" fontId="6" fillId="33" borderId="14" xfId="0" applyFont="1" applyFill="1" applyBorder="1" applyAlignment="1">
      <alignment horizontal="center" vertical="top" wrapText="1"/>
    </xf>
    <xf numFmtId="165" fontId="5" fillId="33" borderId="0" xfId="0" applyNumberFormat="1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left" wrapText="1"/>
    </xf>
    <xf numFmtId="0" fontId="7" fillId="34" borderId="0" xfId="0" applyNumberFormat="1" applyFont="1" applyFill="1" applyBorder="1" applyAlignment="1" quotePrefix="1">
      <alignment horizontal="center"/>
    </xf>
    <xf numFmtId="165" fontId="7" fillId="34" borderId="0" xfId="0" applyNumberFormat="1" applyFont="1" applyFill="1" applyBorder="1" applyAlignment="1" quotePrefix="1">
      <alignment horizontal="center"/>
    </xf>
    <xf numFmtId="0" fontId="7" fillId="34" borderId="14" xfId="0" applyNumberFormat="1" applyFont="1" applyFill="1" applyBorder="1" applyAlignment="1" quotePrefix="1">
      <alignment horizontal="center"/>
    </xf>
    <xf numFmtId="165" fontId="7" fillId="34" borderId="13" xfId="0" applyNumberFormat="1" applyFont="1" applyFill="1" applyBorder="1" applyAlignment="1" quotePrefix="1">
      <alignment horizontal="center"/>
    </xf>
    <xf numFmtId="0" fontId="5" fillId="34" borderId="14" xfId="0" applyNumberFormat="1" applyFont="1" applyFill="1" applyBorder="1" applyAlignment="1" quotePrefix="1">
      <alignment horizontal="center"/>
    </xf>
    <xf numFmtId="165" fontId="5" fillId="34" borderId="0" xfId="0" applyNumberFormat="1" applyFont="1" applyFill="1" applyBorder="1" applyAlignment="1" quotePrefix="1">
      <alignment horizontal="center"/>
    </xf>
    <xf numFmtId="0" fontId="7" fillId="34" borderId="11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65" fontId="5" fillId="33" borderId="0" xfId="0" applyNumberFormat="1" applyFont="1" applyFill="1" applyAlignment="1" quotePrefix="1">
      <alignment horizontal="center"/>
    </xf>
    <xf numFmtId="0" fontId="5" fillId="33" borderId="0" xfId="0" applyNumberFormat="1" applyFont="1" applyFill="1" applyAlignment="1" quotePrefix="1">
      <alignment horizontal="center"/>
    </xf>
    <xf numFmtId="165" fontId="8" fillId="34" borderId="0" xfId="0" applyNumberFormat="1" applyFont="1" applyFill="1" applyBorder="1" applyAlignment="1">
      <alignment horizontal="center"/>
    </xf>
    <xf numFmtId="165" fontId="8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5" fontId="8" fillId="33" borderId="0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 wrapText="1"/>
    </xf>
    <xf numFmtId="165" fontId="8" fillId="33" borderId="13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 wrapText="1"/>
    </xf>
    <xf numFmtId="3" fontId="7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165" fontId="7" fillId="33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7" fillId="33" borderId="13" xfId="0" applyNumberFormat="1" applyFont="1" applyFill="1" applyBorder="1" applyAlignment="1">
      <alignment horizontal="center" vertical="center"/>
    </xf>
    <xf numFmtId="165" fontId="7" fillId="33" borderId="0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65" fontId="7" fillId="33" borderId="18" xfId="0" applyNumberFormat="1" applyFont="1" applyFill="1" applyBorder="1" applyAlignment="1">
      <alignment horizontal="center" vertical="center"/>
    </xf>
    <xf numFmtId="165" fontId="7" fillId="33" borderId="17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65" fontId="6" fillId="33" borderId="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5" fontId="6" fillId="33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165" fontId="6" fillId="34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165" fontId="6" fillId="34" borderId="13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165" fontId="5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5" fontId="7" fillId="33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3" fillId="34" borderId="0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wrapText="1"/>
    </xf>
    <xf numFmtId="3" fontId="6" fillId="34" borderId="14" xfId="0" applyNumberFormat="1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wrapText="1"/>
    </xf>
    <xf numFmtId="3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0" fontId="11" fillId="33" borderId="0" xfId="0" applyNumberFormat="1" applyFont="1" applyFill="1" applyAlignment="1">
      <alignment horizontal="left"/>
    </xf>
    <xf numFmtId="0" fontId="0" fillId="33" borderId="0" xfId="0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5" fontId="0" fillId="33" borderId="0" xfId="0" applyNumberFormat="1" applyFill="1" applyAlignment="1">
      <alignment vertical="top"/>
    </xf>
    <xf numFmtId="0" fontId="11" fillId="0" borderId="0" xfId="0" applyFont="1" applyAlignment="1">
      <alignment vertical="top"/>
    </xf>
    <xf numFmtId="3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165" fontId="0" fillId="0" borderId="0" xfId="0" applyNumberFormat="1" applyAlignment="1">
      <alignment vertical="top"/>
    </xf>
    <xf numFmtId="165" fontId="2" fillId="33" borderId="14" xfId="0" applyNumberFormat="1" applyFont="1" applyFill="1" applyBorder="1" applyAlignment="1">
      <alignment horizontal="center" vertical="top"/>
    </xf>
    <xf numFmtId="165" fontId="2" fillId="33" borderId="0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165" fontId="2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/>
    </xf>
    <xf numFmtId="0" fontId="2" fillId="33" borderId="14" xfId="0" applyNumberFormat="1" applyFont="1" applyFill="1" applyBorder="1" applyAlignment="1" quotePrefix="1">
      <alignment horizontal="center"/>
    </xf>
    <xf numFmtId="165" fontId="2" fillId="33" borderId="0" xfId="0" applyNumberFormat="1" applyFont="1" applyFill="1" applyBorder="1" applyAlignment="1" quotePrefix="1">
      <alignment horizontal="center"/>
    </xf>
    <xf numFmtId="0" fontId="2" fillId="33" borderId="11" xfId="0" applyNumberFormat="1" applyFont="1" applyFill="1" applyBorder="1" applyAlignment="1" quotePrefix="1">
      <alignment horizontal="center"/>
    </xf>
    <xf numFmtId="165" fontId="2" fillId="33" borderId="13" xfId="0" applyNumberFormat="1" applyFont="1" applyFill="1" applyBorder="1" applyAlignment="1" quotePrefix="1">
      <alignment horizontal="center"/>
    </xf>
    <xf numFmtId="0" fontId="2" fillId="33" borderId="0" xfId="0" applyNumberFormat="1" applyFont="1" applyFill="1" applyBorder="1" applyAlignment="1" quotePrefix="1">
      <alignment horizont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165" fontId="7" fillId="0" borderId="0" xfId="0" applyNumberFormat="1" applyFont="1" applyFill="1" applyBorder="1" applyAlignment="1" quotePrefix="1">
      <alignment horizontal="center"/>
    </xf>
    <xf numFmtId="0" fontId="7" fillId="0" borderId="14" xfId="0" applyNumberFormat="1" applyFont="1" applyFill="1" applyBorder="1" applyAlignment="1" quotePrefix="1">
      <alignment horizontal="center"/>
    </xf>
    <xf numFmtId="165" fontId="7" fillId="0" borderId="13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165" fontId="5" fillId="0" borderId="0" xfId="0" applyNumberFormat="1" applyFont="1" applyFill="1" applyBorder="1" applyAlignment="1" quotePrefix="1">
      <alignment horizontal="center"/>
    </xf>
    <xf numFmtId="0" fontId="7" fillId="0" borderId="11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12" xfId="0" applyFont="1" applyFill="1" applyBorder="1" applyAlignment="1">
      <alignment horizontal="center"/>
    </xf>
    <xf numFmtId="0" fontId="9" fillId="0" borderId="0" xfId="0" applyNumberFormat="1" applyFont="1" applyFill="1" applyBorder="1" applyAlignment="1" quotePrefix="1">
      <alignment horizontal="center"/>
    </xf>
    <xf numFmtId="165" fontId="9" fillId="0" borderId="0" xfId="0" applyNumberFormat="1" applyFont="1" applyFill="1" applyBorder="1" applyAlignment="1" quotePrefix="1">
      <alignment horizontal="center"/>
    </xf>
    <xf numFmtId="0" fontId="9" fillId="0" borderId="14" xfId="0" applyNumberFormat="1" applyFont="1" applyFill="1" applyBorder="1" applyAlignment="1" quotePrefix="1">
      <alignment horizontal="center"/>
    </xf>
    <xf numFmtId="165" fontId="9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5" fontId="2" fillId="33" borderId="0" xfId="0" applyNumberFormat="1" applyFont="1" applyFill="1" applyAlignment="1" quotePrefix="1">
      <alignment horizontal="center"/>
    </xf>
    <xf numFmtId="0" fontId="2" fillId="33" borderId="0" xfId="0" applyNumberFormat="1" applyFont="1" applyFill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 wrapText="1"/>
    </xf>
    <xf numFmtId="165" fontId="8" fillId="33" borderId="0" xfId="0" applyNumberFormat="1" applyFont="1" applyFill="1" applyAlignment="1" quotePrefix="1">
      <alignment horizontal="center"/>
    </xf>
    <xf numFmtId="0" fontId="8" fillId="33" borderId="0" xfId="0" applyNumberFormat="1" applyFont="1" applyFill="1" applyAlignment="1" quotePrefix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33" borderId="11" xfId="0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2" fillId="34" borderId="14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 quotePrefix="1">
      <alignment horizontal="center"/>
    </xf>
    <xf numFmtId="165" fontId="2" fillId="34" borderId="0" xfId="0" applyNumberFormat="1" applyFont="1" applyFill="1" applyBorder="1" applyAlignment="1" quotePrefix="1">
      <alignment horizontal="center"/>
    </xf>
    <xf numFmtId="0" fontId="2" fillId="34" borderId="11" xfId="0" applyNumberFormat="1" applyFont="1" applyFill="1" applyBorder="1" applyAlignment="1" quotePrefix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17" xfId="0" applyNumberFormat="1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165" fontId="2" fillId="33" borderId="15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165" fontId="2" fillId="33" borderId="13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65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165" fontId="2" fillId="33" borderId="18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65" fontId="2" fillId="33" borderId="17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quotePrefix="1">
      <alignment horizontal="center" vertical="center"/>
    </xf>
    <xf numFmtId="165" fontId="2" fillId="33" borderId="0" xfId="0" applyNumberFormat="1" applyFont="1" applyFill="1" applyAlignment="1" quotePrefix="1">
      <alignment horizontal="center" vertical="center"/>
    </xf>
    <xf numFmtId="0" fontId="2" fillId="33" borderId="14" xfId="0" applyNumberFormat="1" applyFont="1" applyFill="1" applyBorder="1" applyAlignment="1" quotePrefix="1">
      <alignment horizontal="center" vertical="center"/>
    </xf>
    <xf numFmtId="165" fontId="2" fillId="33" borderId="13" xfId="0" applyNumberFormat="1" applyFont="1" applyFill="1" applyBorder="1" applyAlignment="1" quotePrefix="1">
      <alignment horizontal="center" vertical="center"/>
    </xf>
    <xf numFmtId="0" fontId="2" fillId="33" borderId="0" xfId="0" applyNumberFormat="1" applyFont="1" applyFill="1" applyAlignment="1" quotePrefix="1">
      <alignment horizontal="center" vertical="center"/>
    </xf>
    <xf numFmtId="165" fontId="2" fillId="33" borderId="0" xfId="0" applyNumberFormat="1" applyFont="1" applyFill="1" applyBorder="1" applyAlignment="1" quotePrefix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5" fontId="2" fillId="34" borderId="13" xfId="0" applyNumberFormat="1" applyFont="1" applyFill="1" applyBorder="1" applyAlignment="1">
      <alignment horizontal="center" vertical="top"/>
    </xf>
    <xf numFmtId="165" fontId="2" fillId="34" borderId="0" xfId="0" applyNumberFormat="1" applyFont="1" applyFill="1" applyBorder="1" applyAlignment="1">
      <alignment horizontal="center" vertical="top"/>
    </xf>
    <xf numFmtId="3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3" fontId="3" fillId="35" borderId="24" xfId="55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1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6"/>
  <sheetViews>
    <sheetView tabSelected="1" zoomScalePageLayoutView="0" workbookViewId="0" topLeftCell="A43">
      <selection activeCell="I63" sqref="I63"/>
    </sheetView>
  </sheetViews>
  <sheetFormatPr defaultColWidth="9.140625" defaultRowHeight="15"/>
  <cols>
    <col min="1" max="1" width="27.140625" style="1" customWidth="1"/>
    <col min="2" max="2" width="5.57421875" style="2" customWidth="1"/>
    <col min="3" max="11" width="5.57421875" style="1" customWidth="1"/>
    <col min="12" max="12" width="5.7109375" style="1" customWidth="1"/>
    <col min="13" max="15" width="5.57421875" style="1" customWidth="1"/>
    <col min="16" max="16" width="5.8515625" style="1" customWidth="1"/>
    <col min="17" max="17" width="5.57421875" style="1" customWidth="1"/>
    <col min="18" max="18" width="5.7109375" style="1" customWidth="1"/>
    <col min="19" max="19" width="5.57421875" style="1" customWidth="1"/>
    <col min="20" max="20" width="5.8515625" style="175" customWidth="1"/>
    <col min="21" max="21" width="8.28125" style="1" customWidth="1"/>
    <col min="22" max="22" width="9.140625" style="2" customWidth="1"/>
    <col min="23" max="16384" width="9.140625" style="1" customWidth="1"/>
  </cols>
  <sheetData>
    <row r="1" spans="1:20" ht="18.75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</row>
    <row r="2" spans="1:21" ht="15" customHeight="1">
      <c r="A2" s="289"/>
      <c r="B2" s="3" t="s">
        <v>1</v>
      </c>
      <c r="C2" s="290" t="s">
        <v>2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2" t="s">
        <v>3</v>
      </c>
      <c r="R2" s="282"/>
      <c r="S2" s="282"/>
      <c r="T2" s="282"/>
      <c r="U2" s="4"/>
    </row>
    <row r="3" spans="1:21" ht="13.5" customHeight="1">
      <c r="A3" s="289"/>
      <c r="B3" s="5"/>
      <c r="C3" s="286" t="s">
        <v>4</v>
      </c>
      <c r="D3" s="283"/>
      <c r="E3" s="282" t="s">
        <v>5</v>
      </c>
      <c r="F3" s="283"/>
      <c r="G3" s="282" t="s">
        <v>6</v>
      </c>
      <c r="H3" s="283"/>
      <c r="I3" s="284" t="s">
        <v>7</v>
      </c>
      <c r="J3" s="285"/>
      <c r="K3" s="284" t="s">
        <v>8</v>
      </c>
      <c r="L3" s="285"/>
      <c r="M3" s="284" t="s">
        <v>9</v>
      </c>
      <c r="N3" s="285"/>
      <c r="O3" s="284" t="s">
        <v>10</v>
      </c>
      <c r="P3" s="285"/>
      <c r="Q3" s="286" t="s">
        <v>11</v>
      </c>
      <c r="R3" s="283"/>
      <c r="S3" s="282" t="s">
        <v>12</v>
      </c>
      <c r="T3" s="283"/>
      <c r="U3" s="4"/>
    </row>
    <row r="4" spans="1:21" ht="13.5" customHeight="1">
      <c r="A4" s="289"/>
      <c r="B4" s="6" t="s">
        <v>13</v>
      </c>
      <c r="C4" s="6" t="s">
        <v>13</v>
      </c>
      <c r="D4" s="7" t="s">
        <v>14</v>
      </c>
      <c r="E4" s="8" t="s">
        <v>13</v>
      </c>
      <c r="F4" s="7" t="s">
        <v>14</v>
      </c>
      <c r="G4" s="8" t="s">
        <v>13</v>
      </c>
      <c r="H4" s="7" t="s">
        <v>14</v>
      </c>
      <c r="I4" s="8" t="s">
        <v>13</v>
      </c>
      <c r="J4" s="7" t="s">
        <v>14</v>
      </c>
      <c r="K4" s="8" t="s">
        <v>13</v>
      </c>
      <c r="L4" s="7" t="s">
        <v>14</v>
      </c>
      <c r="M4" s="8" t="s">
        <v>13</v>
      </c>
      <c r="N4" s="7" t="s">
        <v>14</v>
      </c>
      <c r="O4" s="9" t="s">
        <v>13</v>
      </c>
      <c r="P4" s="10" t="s">
        <v>14</v>
      </c>
      <c r="Q4" s="6" t="s">
        <v>13</v>
      </c>
      <c r="R4" s="7" t="s">
        <v>14</v>
      </c>
      <c r="S4" s="8" t="s">
        <v>13</v>
      </c>
      <c r="T4" s="7" t="s">
        <v>14</v>
      </c>
      <c r="U4" s="4"/>
    </row>
    <row r="5" spans="1:21" ht="14.25" customHeight="1">
      <c r="A5" s="11" t="s">
        <v>15</v>
      </c>
      <c r="B5" s="12"/>
      <c r="C5" s="13"/>
      <c r="D5" s="14"/>
      <c r="E5" s="13"/>
      <c r="F5" s="15"/>
      <c r="G5" s="16"/>
      <c r="H5" s="14"/>
      <c r="I5" s="13"/>
      <c r="J5" s="15"/>
      <c r="K5" s="16"/>
      <c r="L5" s="14"/>
      <c r="M5" s="13"/>
      <c r="N5" s="15"/>
      <c r="O5" s="16"/>
      <c r="P5" s="14"/>
      <c r="Q5" s="17"/>
      <c r="R5" s="14"/>
      <c r="S5" s="13"/>
      <c r="T5" s="15"/>
      <c r="U5" s="4"/>
    </row>
    <row r="6" spans="1:21" ht="12" customHeight="1">
      <c r="A6" s="18"/>
      <c r="B6" s="19"/>
      <c r="C6" s="20"/>
      <c r="D6" s="21"/>
      <c r="E6" s="20"/>
      <c r="F6" s="20"/>
      <c r="G6" s="22"/>
      <c r="H6" s="21"/>
      <c r="I6" s="20"/>
      <c r="J6" s="20"/>
      <c r="K6" s="22"/>
      <c r="L6" s="21"/>
      <c r="M6" s="20"/>
      <c r="N6" s="20"/>
      <c r="O6" s="176"/>
      <c r="P6" s="177"/>
      <c r="Q6" s="178"/>
      <c r="R6" s="179"/>
      <c r="S6" s="180"/>
      <c r="T6" s="177"/>
      <c r="U6" s="4"/>
    </row>
    <row r="7" spans="1:21" ht="14.25">
      <c r="A7" s="18" t="s">
        <v>16</v>
      </c>
      <c r="B7" s="23">
        <f>B8</f>
        <v>55</v>
      </c>
      <c r="C7" s="24">
        <f>C8</f>
        <v>4</v>
      </c>
      <c r="D7" s="25">
        <f>C7/B7*100</f>
        <v>7.2727272727272725</v>
      </c>
      <c r="E7" s="26">
        <f>E8</f>
        <v>3</v>
      </c>
      <c r="F7" s="27">
        <f>E7/B7*100</f>
        <v>5.454545454545454</v>
      </c>
      <c r="G7" s="28">
        <f>G8</f>
        <v>6</v>
      </c>
      <c r="H7" s="25">
        <f>G7/B7*100</f>
        <v>10.909090909090908</v>
      </c>
      <c r="I7" s="26">
        <f>I8</f>
        <v>1</v>
      </c>
      <c r="J7" s="27">
        <f>I7/B7*100</f>
        <v>1.8181818181818181</v>
      </c>
      <c r="K7" s="28">
        <f>K8</f>
        <v>27</v>
      </c>
      <c r="L7" s="25">
        <f>K7/B7*100</f>
        <v>49.09090909090909</v>
      </c>
      <c r="M7" s="26">
        <f>M8</f>
        <v>0</v>
      </c>
      <c r="N7" s="27">
        <f>M7/B7*100</f>
        <v>0</v>
      </c>
      <c r="O7" s="28">
        <f>O8</f>
        <v>14</v>
      </c>
      <c r="P7" s="29">
        <f>O7/B7*100</f>
        <v>25.454545454545453</v>
      </c>
      <c r="Q7" s="24">
        <f>Q8</f>
        <v>21</v>
      </c>
      <c r="R7" s="30">
        <f>Q7/B7*100</f>
        <v>38.18181818181819</v>
      </c>
      <c r="S7" s="26">
        <f>S8</f>
        <v>34</v>
      </c>
      <c r="T7" s="29">
        <f>S7/B7*100</f>
        <v>61.81818181818181</v>
      </c>
      <c r="U7" s="4"/>
    </row>
    <row r="8" spans="1:21" ht="14.25">
      <c r="A8" s="181" t="s">
        <v>17</v>
      </c>
      <c r="B8" s="182">
        <f>C8+E8+G8+I8+K8+M8+O8</f>
        <v>55</v>
      </c>
      <c r="C8" s="31">
        <v>4</v>
      </c>
      <c r="D8" s="32">
        <f aca="true" t="shared" si="0" ref="D8:D66">C8/B8*100</f>
        <v>7.2727272727272725</v>
      </c>
      <c r="E8" s="31">
        <v>3</v>
      </c>
      <c r="F8" s="33">
        <f aca="true" t="shared" si="1" ref="F8:F66">E8/B8*100</f>
        <v>5.454545454545454</v>
      </c>
      <c r="G8" s="34">
        <v>6</v>
      </c>
      <c r="H8" s="32">
        <f aca="true" t="shared" si="2" ref="H8:H66">G8/B8*100</f>
        <v>10.909090909090908</v>
      </c>
      <c r="I8" s="31">
        <v>1</v>
      </c>
      <c r="J8" s="33">
        <f aca="true" t="shared" si="3" ref="J8:J66">I8/B8*100</f>
        <v>1.8181818181818181</v>
      </c>
      <c r="K8" s="34">
        <v>27</v>
      </c>
      <c r="L8" s="32">
        <f aca="true" t="shared" si="4" ref="L8:L66">K8/B8*100</f>
        <v>49.09090909090909</v>
      </c>
      <c r="M8" s="31">
        <v>0</v>
      </c>
      <c r="N8" s="33">
        <f aca="true" t="shared" si="5" ref="N8:N66">M8/B8*100</f>
        <v>0</v>
      </c>
      <c r="O8" s="183">
        <v>14</v>
      </c>
      <c r="P8" s="184">
        <f aca="true" t="shared" si="6" ref="P8:P66">O8/B8*100</f>
        <v>25.454545454545453</v>
      </c>
      <c r="Q8" s="185">
        <v>21</v>
      </c>
      <c r="R8" s="186">
        <f aca="true" t="shared" si="7" ref="R8:R66">Q8/B8*100</f>
        <v>38.18181818181819</v>
      </c>
      <c r="S8" s="187">
        <v>34</v>
      </c>
      <c r="T8" s="184">
        <f aca="true" t="shared" si="8" ref="T8:T66">S8/B8*100</f>
        <v>61.81818181818181</v>
      </c>
      <c r="U8" s="4"/>
    </row>
    <row r="9" spans="1:21" ht="14.25">
      <c r="A9" s="188"/>
      <c r="B9" s="35"/>
      <c r="C9" s="36"/>
      <c r="D9" s="37"/>
      <c r="E9" s="36"/>
      <c r="F9" s="38"/>
      <c r="G9" s="39"/>
      <c r="H9" s="37"/>
      <c r="I9" s="36"/>
      <c r="J9" s="38"/>
      <c r="K9" s="39"/>
      <c r="L9" s="37"/>
      <c r="M9" s="36"/>
      <c r="N9" s="38"/>
      <c r="O9" s="183"/>
      <c r="P9" s="184"/>
      <c r="Q9" s="185"/>
      <c r="R9" s="186"/>
      <c r="S9" s="187"/>
      <c r="T9" s="184"/>
      <c r="U9" s="4"/>
    </row>
    <row r="10" spans="1:21" ht="14.25">
      <c r="A10" s="40" t="s">
        <v>18</v>
      </c>
      <c r="B10" s="41">
        <f>B11+B12</f>
        <v>258</v>
      </c>
      <c r="C10" s="42">
        <f>C11+C12</f>
        <v>32</v>
      </c>
      <c r="D10" s="25">
        <f t="shared" si="0"/>
        <v>12.4031007751938</v>
      </c>
      <c r="E10" s="42">
        <f>E11+E12</f>
        <v>5</v>
      </c>
      <c r="F10" s="27">
        <f t="shared" si="1"/>
        <v>1.937984496124031</v>
      </c>
      <c r="G10" s="43">
        <f>G11+G12</f>
        <v>24</v>
      </c>
      <c r="H10" s="25">
        <f t="shared" si="2"/>
        <v>9.30232558139535</v>
      </c>
      <c r="I10" s="42">
        <f>I11+I12</f>
        <v>2</v>
      </c>
      <c r="J10" s="27">
        <f t="shared" si="3"/>
        <v>0.7751937984496124</v>
      </c>
      <c r="K10" s="43">
        <f>K11+K12</f>
        <v>165</v>
      </c>
      <c r="L10" s="25">
        <f t="shared" si="4"/>
        <v>63.95348837209303</v>
      </c>
      <c r="M10" s="42">
        <f>M11+M12</f>
        <v>4</v>
      </c>
      <c r="N10" s="27">
        <f t="shared" si="5"/>
        <v>1.550387596899225</v>
      </c>
      <c r="O10" s="28">
        <f>O11+O12</f>
        <v>26</v>
      </c>
      <c r="P10" s="29">
        <f t="shared" si="6"/>
        <v>10.077519379844961</v>
      </c>
      <c r="Q10" s="24">
        <f>Q11+Q12</f>
        <v>75</v>
      </c>
      <c r="R10" s="30">
        <f t="shared" si="7"/>
        <v>29.069767441860467</v>
      </c>
      <c r="S10" s="26">
        <f>S11+S12</f>
        <v>183</v>
      </c>
      <c r="T10" s="29">
        <f t="shared" si="8"/>
        <v>70.93023255813954</v>
      </c>
      <c r="U10" s="4"/>
    </row>
    <row r="11" spans="1:21" ht="14.25">
      <c r="A11" s="181" t="s">
        <v>19</v>
      </c>
      <c r="B11" s="182">
        <f>C11+E11+G11+I11+K11+M11+O11</f>
        <v>131</v>
      </c>
      <c r="C11" s="31">
        <v>19</v>
      </c>
      <c r="D11" s="32">
        <f t="shared" si="0"/>
        <v>14.50381679389313</v>
      </c>
      <c r="E11" s="31">
        <v>4</v>
      </c>
      <c r="F11" s="33">
        <f t="shared" si="1"/>
        <v>3.0534351145038165</v>
      </c>
      <c r="G11" s="34">
        <v>12</v>
      </c>
      <c r="H11" s="32">
        <f t="shared" si="2"/>
        <v>9.16030534351145</v>
      </c>
      <c r="I11" s="31">
        <v>1</v>
      </c>
      <c r="J11" s="33">
        <f t="shared" si="3"/>
        <v>0.7633587786259541</v>
      </c>
      <c r="K11" s="34">
        <v>76</v>
      </c>
      <c r="L11" s="32">
        <f t="shared" si="4"/>
        <v>58.01526717557252</v>
      </c>
      <c r="M11" s="31">
        <v>3</v>
      </c>
      <c r="N11" s="33">
        <f t="shared" si="5"/>
        <v>2.2900763358778624</v>
      </c>
      <c r="O11" s="183">
        <v>16</v>
      </c>
      <c r="P11" s="184">
        <f t="shared" si="6"/>
        <v>12.213740458015266</v>
      </c>
      <c r="Q11" s="185">
        <v>58</v>
      </c>
      <c r="R11" s="186">
        <f t="shared" si="7"/>
        <v>44.274809160305345</v>
      </c>
      <c r="S11" s="187">
        <v>73</v>
      </c>
      <c r="T11" s="184">
        <f t="shared" si="8"/>
        <v>55.72519083969466</v>
      </c>
      <c r="U11" s="4"/>
    </row>
    <row r="12" spans="1:21" ht="14.25">
      <c r="A12" s="181" t="s">
        <v>20</v>
      </c>
      <c r="B12" s="182">
        <f>C12+E12+G12+I12+K12+M12+O12</f>
        <v>127</v>
      </c>
      <c r="C12" s="31">
        <v>13</v>
      </c>
      <c r="D12" s="32">
        <f t="shared" si="0"/>
        <v>10.236220472440944</v>
      </c>
      <c r="E12" s="31">
        <v>1</v>
      </c>
      <c r="F12" s="33">
        <f t="shared" si="1"/>
        <v>0.7874015748031495</v>
      </c>
      <c r="G12" s="34">
        <v>12</v>
      </c>
      <c r="H12" s="32">
        <f t="shared" si="2"/>
        <v>9.448818897637794</v>
      </c>
      <c r="I12" s="31">
        <v>1</v>
      </c>
      <c r="J12" s="33">
        <f t="shared" si="3"/>
        <v>0.7874015748031495</v>
      </c>
      <c r="K12" s="34">
        <v>89</v>
      </c>
      <c r="L12" s="32">
        <f t="shared" si="4"/>
        <v>70.07874015748031</v>
      </c>
      <c r="M12" s="31">
        <v>1</v>
      </c>
      <c r="N12" s="33">
        <f t="shared" si="5"/>
        <v>0.7874015748031495</v>
      </c>
      <c r="O12" s="183">
        <v>10</v>
      </c>
      <c r="P12" s="184">
        <f t="shared" si="6"/>
        <v>7.874015748031496</v>
      </c>
      <c r="Q12" s="185">
        <v>17</v>
      </c>
      <c r="R12" s="186">
        <f t="shared" si="7"/>
        <v>13.385826771653544</v>
      </c>
      <c r="S12" s="187">
        <v>110</v>
      </c>
      <c r="T12" s="184">
        <f t="shared" si="8"/>
        <v>86.61417322834646</v>
      </c>
      <c r="U12" s="4"/>
    </row>
    <row r="13" spans="1:21" ht="14.25">
      <c r="A13" s="181"/>
      <c r="B13" s="35"/>
      <c r="C13" s="36"/>
      <c r="D13" s="37"/>
      <c r="E13" s="36"/>
      <c r="F13" s="38"/>
      <c r="G13" s="39"/>
      <c r="H13" s="37"/>
      <c r="I13" s="36"/>
      <c r="J13" s="38"/>
      <c r="K13" s="39"/>
      <c r="L13" s="37"/>
      <c r="M13" s="36"/>
      <c r="N13" s="38"/>
      <c r="O13" s="183"/>
      <c r="P13" s="184"/>
      <c r="Q13" s="44"/>
      <c r="R13" s="37"/>
      <c r="S13" s="36"/>
      <c r="T13" s="38"/>
      <c r="U13" s="4"/>
    </row>
    <row r="14" spans="1:21" ht="14.25">
      <c r="A14" s="45" t="s">
        <v>21</v>
      </c>
      <c r="B14" s="41">
        <v>11</v>
      </c>
      <c r="C14" s="46">
        <v>2</v>
      </c>
      <c r="D14" s="47">
        <f t="shared" si="0"/>
        <v>18.181818181818183</v>
      </c>
      <c r="E14" s="46">
        <v>0</v>
      </c>
      <c r="F14" s="48">
        <f t="shared" si="1"/>
        <v>0</v>
      </c>
      <c r="G14" s="49">
        <v>2</v>
      </c>
      <c r="H14" s="47">
        <f t="shared" si="2"/>
        <v>18.181818181818183</v>
      </c>
      <c r="I14" s="46">
        <v>0</v>
      </c>
      <c r="J14" s="48">
        <f t="shared" si="3"/>
        <v>0</v>
      </c>
      <c r="K14" s="49">
        <v>4</v>
      </c>
      <c r="L14" s="47">
        <f t="shared" si="4"/>
        <v>36.36363636363637</v>
      </c>
      <c r="M14" s="46">
        <v>2</v>
      </c>
      <c r="N14" s="48">
        <f t="shared" si="5"/>
        <v>18.181818181818183</v>
      </c>
      <c r="O14" s="28">
        <v>1</v>
      </c>
      <c r="P14" s="29">
        <f t="shared" si="6"/>
        <v>9.090909090909092</v>
      </c>
      <c r="Q14" s="24">
        <v>2</v>
      </c>
      <c r="R14" s="30">
        <f t="shared" si="7"/>
        <v>18.181818181818183</v>
      </c>
      <c r="S14" s="26">
        <v>9</v>
      </c>
      <c r="T14" s="29">
        <f t="shared" si="8"/>
        <v>81.81818181818183</v>
      </c>
      <c r="U14" s="4"/>
    </row>
    <row r="15" spans="1:21" ht="14.25">
      <c r="A15" s="45"/>
      <c r="B15" s="35"/>
      <c r="C15" s="36"/>
      <c r="D15" s="37"/>
      <c r="E15" s="36"/>
      <c r="F15" s="38"/>
      <c r="G15" s="39"/>
      <c r="H15" s="37"/>
      <c r="I15" s="36"/>
      <c r="J15" s="38"/>
      <c r="K15" s="39"/>
      <c r="L15" s="37"/>
      <c r="M15" s="36"/>
      <c r="N15" s="38"/>
      <c r="O15" s="183"/>
      <c r="P15" s="184"/>
      <c r="Q15" s="44"/>
      <c r="R15" s="37"/>
      <c r="S15" s="36"/>
      <c r="T15" s="38"/>
      <c r="U15" s="4"/>
    </row>
    <row r="16" spans="1:21" ht="14.25">
      <c r="A16" s="18" t="s">
        <v>22</v>
      </c>
      <c r="B16" s="41">
        <f>SUM(B17:B19)</f>
        <v>23</v>
      </c>
      <c r="C16" s="42">
        <f>SUM(C17:C19)</f>
        <v>6</v>
      </c>
      <c r="D16" s="50">
        <f t="shared" si="0"/>
        <v>26.08695652173913</v>
      </c>
      <c r="E16" s="42">
        <f>SUM(E17:E19)</f>
        <v>0</v>
      </c>
      <c r="F16" s="27">
        <f t="shared" si="1"/>
        <v>0</v>
      </c>
      <c r="G16" s="43">
        <f>SUM(G17:G19)</f>
        <v>2</v>
      </c>
      <c r="H16" s="25">
        <f t="shared" si="2"/>
        <v>8.695652173913043</v>
      </c>
      <c r="I16" s="42">
        <f>SUM(I17:I19)</f>
        <v>0</v>
      </c>
      <c r="J16" s="27">
        <f t="shared" si="3"/>
        <v>0</v>
      </c>
      <c r="K16" s="43">
        <f>SUM(K17:K19)</f>
        <v>6</v>
      </c>
      <c r="L16" s="25">
        <f t="shared" si="4"/>
        <v>26.08695652173913</v>
      </c>
      <c r="M16" s="42">
        <f>SUM(M17:M19)</f>
        <v>2</v>
      </c>
      <c r="N16" s="27">
        <f t="shared" si="5"/>
        <v>8.695652173913043</v>
      </c>
      <c r="O16" s="28">
        <f>SUM(O17:O19)</f>
        <v>7</v>
      </c>
      <c r="P16" s="29">
        <f t="shared" si="6"/>
        <v>30.434782608695656</v>
      </c>
      <c r="Q16" s="24">
        <f>SUM(Q17:Q19)</f>
        <v>10</v>
      </c>
      <c r="R16" s="30">
        <f t="shared" si="7"/>
        <v>43.47826086956522</v>
      </c>
      <c r="S16" s="26">
        <f>SUM(S17:S19)</f>
        <v>13</v>
      </c>
      <c r="T16" s="29">
        <f t="shared" si="8"/>
        <v>56.52173913043478</v>
      </c>
      <c r="U16" s="4"/>
    </row>
    <row r="17" spans="1:21" ht="14.25">
      <c r="A17" s="181" t="s">
        <v>23</v>
      </c>
      <c r="B17" s="182">
        <f>C17+E17+G17+I17+K17+M17+O17</f>
        <v>2</v>
      </c>
      <c r="C17" s="31">
        <v>0</v>
      </c>
      <c r="D17" s="32">
        <f t="shared" si="0"/>
        <v>0</v>
      </c>
      <c r="E17" s="31">
        <v>0</v>
      </c>
      <c r="F17" s="33">
        <f t="shared" si="1"/>
        <v>0</v>
      </c>
      <c r="G17" s="34">
        <v>1</v>
      </c>
      <c r="H17" s="32">
        <f t="shared" si="2"/>
        <v>50</v>
      </c>
      <c r="I17" s="31">
        <v>0</v>
      </c>
      <c r="J17" s="33">
        <f t="shared" si="3"/>
        <v>0</v>
      </c>
      <c r="K17" s="34">
        <v>0</v>
      </c>
      <c r="L17" s="32">
        <f t="shared" si="4"/>
        <v>0</v>
      </c>
      <c r="M17" s="31">
        <v>0</v>
      </c>
      <c r="N17" s="33">
        <f t="shared" si="5"/>
        <v>0</v>
      </c>
      <c r="O17" s="183">
        <v>1</v>
      </c>
      <c r="P17" s="184">
        <f t="shared" si="6"/>
        <v>50</v>
      </c>
      <c r="Q17" s="185">
        <v>1</v>
      </c>
      <c r="R17" s="186">
        <f t="shared" si="7"/>
        <v>50</v>
      </c>
      <c r="S17" s="187">
        <v>1</v>
      </c>
      <c r="T17" s="184">
        <f t="shared" si="8"/>
        <v>50</v>
      </c>
      <c r="U17" s="4"/>
    </row>
    <row r="18" spans="1:21" ht="14.25">
      <c r="A18" s="189" t="s">
        <v>25</v>
      </c>
      <c r="B18" s="182">
        <f>C18+E18+G18+I18+K18+M18+O18</f>
        <v>1</v>
      </c>
      <c r="C18" s="31">
        <v>0</v>
      </c>
      <c r="D18" s="51">
        <f>C18/B18*100</f>
        <v>0</v>
      </c>
      <c r="E18" s="31">
        <v>0</v>
      </c>
      <c r="F18" s="33">
        <f>E18/B18*100</f>
        <v>0</v>
      </c>
      <c r="G18" s="34">
        <v>0</v>
      </c>
      <c r="H18" s="32">
        <f>G18/B18*100</f>
        <v>0</v>
      </c>
      <c r="I18" s="31">
        <v>0</v>
      </c>
      <c r="J18" s="33">
        <f>I18/B18*100</f>
        <v>0</v>
      </c>
      <c r="K18" s="34">
        <v>0</v>
      </c>
      <c r="L18" s="32">
        <f>K18/B18*100</f>
        <v>0</v>
      </c>
      <c r="M18" s="31">
        <v>0</v>
      </c>
      <c r="N18" s="33">
        <f>M18/B18*100</f>
        <v>0</v>
      </c>
      <c r="O18" s="183">
        <v>1</v>
      </c>
      <c r="P18" s="184">
        <f>O18/B18*100</f>
        <v>100</v>
      </c>
      <c r="Q18" s="185">
        <v>0</v>
      </c>
      <c r="R18" s="186">
        <f>Q18/B18*100</f>
        <v>0</v>
      </c>
      <c r="S18" s="187">
        <v>1</v>
      </c>
      <c r="T18" s="184">
        <f t="shared" si="8"/>
        <v>100</v>
      </c>
      <c r="U18" s="4"/>
    </row>
    <row r="19" spans="1:21" ht="14.25">
      <c r="A19" s="181" t="s">
        <v>26</v>
      </c>
      <c r="B19" s="182">
        <f>C19+E19+G19+I19+K19+M19+O19</f>
        <v>20</v>
      </c>
      <c r="C19" s="31">
        <v>6</v>
      </c>
      <c r="D19" s="32">
        <f t="shared" si="0"/>
        <v>30</v>
      </c>
      <c r="E19" s="31">
        <v>0</v>
      </c>
      <c r="F19" s="33">
        <f t="shared" si="1"/>
        <v>0</v>
      </c>
      <c r="G19" s="34">
        <v>1</v>
      </c>
      <c r="H19" s="32">
        <f t="shared" si="2"/>
        <v>5</v>
      </c>
      <c r="I19" s="31">
        <v>0</v>
      </c>
      <c r="J19" s="33">
        <f t="shared" si="3"/>
        <v>0</v>
      </c>
      <c r="K19" s="34">
        <v>6</v>
      </c>
      <c r="L19" s="32">
        <v>2</v>
      </c>
      <c r="M19" s="31">
        <v>2</v>
      </c>
      <c r="N19" s="33">
        <f t="shared" si="5"/>
        <v>10</v>
      </c>
      <c r="O19" s="183">
        <v>5</v>
      </c>
      <c r="P19" s="184">
        <f t="shared" si="6"/>
        <v>25</v>
      </c>
      <c r="Q19" s="185">
        <v>9</v>
      </c>
      <c r="R19" s="186">
        <f t="shared" si="7"/>
        <v>45</v>
      </c>
      <c r="S19" s="187">
        <v>11</v>
      </c>
      <c r="T19" s="184">
        <f t="shared" si="8"/>
        <v>55.00000000000001</v>
      </c>
      <c r="U19" s="4"/>
    </row>
    <row r="20" spans="1:21" ht="14.25">
      <c r="A20" s="188"/>
      <c r="B20" s="35"/>
      <c r="C20" s="36"/>
      <c r="D20" s="37"/>
      <c r="E20" s="36"/>
      <c r="F20" s="38"/>
      <c r="G20" s="39"/>
      <c r="H20" s="37"/>
      <c r="I20" s="36"/>
      <c r="J20" s="38"/>
      <c r="K20" s="39"/>
      <c r="L20" s="37"/>
      <c r="M20" s="36"/>
      <c r="N20" s="38"/>
      <c r="O20" s="183"/>
      <c r="P20" s="184"/>
      <c r="Q20" s="185"/>
      <c r="R20" s="186"/>
      <c r="S20" s="187"/>
      <c r="T20" s="184"/>
      <c r="U20" s="4"/>
    </row>
    <row r="21" spans="1:21" ht="14.25" customHeight="1">
      <c r="A21" s="45" t="s">
        <v>27</v>
      </c>
      <c r="B21" s="41">
        <f>SUM(B22:B24)</f>
        <v>97</v>
      </c>
      <c r="C21" s="42">
        <f>SUM(C22:C24)</f>
        <v>35</v>
      </c>
      <c r="D21" s="25">
        <f t="shared" si="0"/>
        <v>36.08247422680412</v>
      </c>
      <c r="E21" s="42">
        <f>SUM(E22:E24)</f>
        <v>6</v>
      </c>
      <c r="F21" s="27">
        <f t="shared" si="1"/>
        <v>6.185567010309279</v>
      </c>
      <c r="G21" s="43">
        <f>SUM(G22:G24)</f>
        <v>3</v>
      </c>
      <c r="H21" s="25">
        <f t="shared" si="2"/>
        <v>3.0927835051546393</v>
      </c>
      <c r="I21" s="42">
        <f>SUM(I22:I24)</f>
        <v>1</v>
      </c>
      <c r="J21" s="27">
        <f t="shared" si="3"/>
        <v>1.0309278350515463</v>
      </c>
      <c r="K21" s="43">
        <f>SUM(K22:K24)</f>
        <v>32</v>
      </c>
      <c r="L21" s="25">
        <f t="shared" si="4"/>
        <v>32.98969072164948</v>
      </c>
      <c r="M21" s="42">
        <f>SUM(M22:M24)</f>
        <v>1</v>
      </c>
      <c r="N21" s="27">
        <f t="shared" si="5"/>
        <v>1.0309278350515463</v>
      </c>
      <c r="O21" s="28">
        <f>SUM(O22:O24)</f>
        <v>19</v>
      </c>
      <c r="P21" s="29">
        <f t="shared" si="6"/>
        <v>19.587628865979383</v>
      </c>
      <c r="Q21" s="24">
        <f>SUM(Q22:Q24)</f>
        <v>42</v>
      </c>
      <c r="R21" s="30">
        <f t="shared" si="7"/>
        <v>43.29896907216495</v>
      </c>
      <c r="S21" s="26">
        <f>SUM(S22:S24)</f>
        <v>55</v>
      </c>
      <c r="T21" s="29">
        <f t="shared" si="8"/>
        <v>56.70103092783505</v>
      </c>
      <c r="U21" s="4"/>
    </row>
    <row r="22" spans="1:21" ht="14.25">
      <c r="A22" s="190" t="s">
        <v>28</v>
      </c>
      <c r="B22" s="182">
        <f>C22+E22+G22+I22+K22+M22+O22</f>
        <v>16</v>
      </c>
      <c r="C22" s="31">
        <v>8</v>
      </c>
      <c r="D22" s="32">
        <f t="shared" si="0"/>
        <v>50</v>
      </c>
      <c r="E22" s="31">
        <v>0</v>
      </c>
      <c r="F22" s="33">
        <f t="shared" si="1"/>
        <v>0</v>
      </c>
      <c r="G22" s="34">
        <v>0</v>
      </c>
      <c r="H22" s="32">
        <f t="shared" si="2"/>
        <v>0</v>
      </c>
      <c r="I22" s="31">
        <v>0</v>
      </c>
      <c r="J22" s="33">
        <f t="shared" si="3"/>
        <v>0</v>
      </c>
      <c r="K22" s="34">
        <v>6</v>
      </c>
      <c r="L22" s="32">
        <f t="shared" si="4"/>
        <v>37.5</v>
      </c>
      <c r="M22" s="31">
        <v>0</v>
      </c>
      <c r="N22" s="33">
        <f t="shared" si="5"/>
        <v>0</v>
      </c>
      <c r="O22" s="183">
        <v>2</v>
      </c>
      <c r="P22" s="184">
        <f t="shared" si="6"/>
        <v>12.5</v>
      </c>
      <c r="Q22" s="185">
        <v>8</v>
      </c>
      <c r="R22" s="186">
        <f t="shared" si="7"/>
        <v>50</v>
      </c>
      <c r="S22" s="187">
        <v>8</v>
      </c>
      <c r="T22" s="184">
        <f t="shared" si="8"/>
        <v>50</v>
      </c>
      <c r="U22" s="4"/>
    </row>
    <row r="23" spans="1:21" ht="14.25">
      <c r="A23" s="190" t="s">
        <v>29</v>
      </c>
      <c r="B23" s="182">
        <f>C23+E23+G23+I23+K23+M23+O23</f>
        <v>29</v>
      </c>
      <c r="C23" s="31">
        <v>9</v>
      </c>
      <c r="D23" s="32">
        <f t="shared" si="0"/>
        <v>31.03448275862069</v>
      </c>
      <c r="E23" s="31">
        <v>0</v>
      </c>
      <c r="F23" s="33">
        <f t="shared" si="1"/>
        <v>0</v>
      </c>
      <c r="G23" s="34">
        <v>0</v>
      </c>
      <c r="H23" s="32">
        <f t="shared" si="2"/>
        <v>0</v>
      </c>
      <c r="I23" s="31">
        <v>1</v>
      </c>
      <c r="J23" s="33">
        <f t="shared" si="3"/>
        <v>3.4482758620689653</v>
      </c>
      <c r="K23" s="34">
        <v>10</v>
      </c>
      <c r="L23" s="32">
        <f t="shared" si="4"/>
        <v>34.48275862068966</v>
      </c>
      <c r="M23" s="31">
        <v>1</v>
      </c>
      <c r="N23" s="33">
        <f t="shared" si="5"/>
        <v>3.4482758620689653</v>
      </c>
      <c r="O23" s="183">
        <v>8</v>
      </c>
      <c r="P23" s="184">
        <f t="shared" si="6"/>
        <v>27.586206896551722</v>
      </c>
      <c r="Q23" s="185">
        <v>18</v>
      </c>
      <c r="R23" s="186">
        <f t="shared" si="7"/>
        <v>62.06896551724138</v>
      </c>
      <c r="S23" s="187">
        <v>11</v>
      </c>
      <c r="T23" s="184">
        <f t="shared" si="8"/>
        <v>37.93103448275862</v>
      </c>
      <c r="U23" s="4"/>
    </row>
    <row r="24" spans="1:21" ht="14.25">
      <c r="A24" s="190" t="s">
        <v>30</v>
      </c>
      <c r="B24" s="182">
        <f>C24+E24+G24+I24+K24+M24+O24</f>
        <v>52</v>
      </c>
      <c r="C24" s="31">
        <v>18</v>
      </c>
      <c r="D24" s="32">
        <f t="shared" si="0"/>
        <v>34.61538461538461</v>
      </c>
      <c r="E24" s="31">
        <v>6</v>
      </c>
      <c r="F24" s="33">
        <f t="shared" si="1"/>
        <v>11.538461538461538</v>
      </c>
      <c r="G24" s="34">
        <v>3</v>
      </c>
      <c r="H24" s="32">
        <f t="shared" si="2"/>
        <v>5.769230769230769</v>
      </c>
      <c r="I24" s="31">
        <v>0</v>
      </c>
      <c r="J24" s="33">
        <f t="shared" si="3"/>
        <v>0</v>
      </c>
      <c r="K24" s="34">
        <v>16</v>
      </c>
      <c r="L24" s="32">
        <f t="shared" si="4"/>
        <v>30.76923076923077</v>
      </c>
      <c r="M24" s="31">
        <v>0</v>
      </c>
      <c r="N24" s="33">
        <f t="shared" si="5"/>
        <v>0</v>
      </c>
      <c r="O24" s="183">
        <v>9</v>
      </c>
      <c r="P24" s="184">
        <f t="shared" si="6"/>
        <v>17.307692307692307</v>
      </c>
      <c r="Q24" s="185">
        <v>16</v>
      </c>
      <c r="R24" s="186">
        <f t="shared" si="7"/>
        <v>30.76923076923077</v>
      </c>
      <c r="S24" s="187">
        <v>36</v>
      </c>
      <c r="T24" s="184">
        <f t="shared" si="8"/>
        <v>69.23076923076923</v>
      </c>
      <c r="U24" s="4"/>
    </row>
    <row r="25" spans="1:21" ht="14.25">
      <c r="A25" s="52"/>
      <c r="B25" s="35"/>
      <c r="C25" s="36"/>
      <c r="D25" s="37"/>
      <c r="E25" s="36"/>
      <c r="F25" s="38"/>
      <c r="G25" s="39"/>
      <c r="H25" s="37"/>
      <c r="I25" s="36"/>
      <c r="J25" s="38"/>
      <c r="K25" s="39"/>
      <c r="L25" s="37"/>
      <c r="M25" s="36"/>
      <c r="N25" s="38"/>
      <c r="O25" s="183"/>
      <c r="P25" s="184"/>
      <c r="Q25" s="44"/>
      <c r="R25" s="37"/>
      <c r="S25" s="36"/>
      <c r="T25" s="38"/>
      <c r="U25" s="4"/>
    </row>
    <row r="26" spans="1:21" ht="14.25" customHeight="1">
      <c r="A26" s="45" t="s">
        <v>31</v>
      </c>
      <c r="B26" s="41">
        <v>101</v>
      </c>
      <c r="C26" s="46">
        <f>C27+C28</f>
        <v>8</v>
      </c>
      <c r="D26" s="47">
        <f t="shared" si="0"/>
        <v>7.920792079207921</v>
      </c>
      <c r="E26" s="46">
        <f>E27+E28</f>
        <v>13</v>
      </c>
      <c r="F26" s="48">
        <f t="shared" si="1"/>
        <v>12.871287128712872</v>
      </c>
      <c r="G26" s="49">
        <f>G27+G28</f>
        <v>4</v>
      </c>
      <c r="H26" s="47">
        <f t="shared" si="2"/>
        <v>3.9603960396039604</v>
      </c>
      <c r="I26" s="46">
        <f>I27+I28</f>
        <v>1</v>
      </c>
      <c r="J26" s="48">
        <f t="shared" si="3"/>
        <v>0.9900990099009901</v>
      </c>
      <c r="K26" s="49">
        <f>K27+K28</f>
        <v>62</v>
      </c>
      <c r="L26" s="47">
        <f t="shared" si="4"/>
        <v>61.386138613861384</v>
      </c>
      <c r="M26" s="46">
        <f>M27+M28</f>
        <v>2</v>
      </c>
      <c r="N26" s="48">
        <f t="shared" si="5"/>
        <v>1.9801980198019802</v>
      </c>
      <c r="O26" s="28">
        <f>O27+O28</f>
        <v>11</v>
      </c>
      <c r="P26" s="29">
        <f t="shared" si="6"/>
        <v>10.891089108910892</v>
      </c>
      <c r="Q26" s="24">
        <f>Q27+Q28</f>
        <v>41</v>
      </c>
      <c r="R26" s="30">
        <f t="shared" si="7"/>
        <v>40.5940594059406</v>
      </c>
      <c r="S26" s="26">
        <f>S27+S28</f>
        <v>60</v>
      </c>
      <c r="T26" s="29">
        <f t="shared" si="8"/>
        <v>59.4059405940594</v>
      </c>
      <c r="U26" s="4"/>
    </row>
    <row r="27" spans="1:21" ht="14.25">
      <c r="A27" s="181" t="s">
        <v>32</v>
      </c>
      <c r="B27" s="182">
        <f>C27+E27+G27+I27+K27+M27+O27</f>
        <v>62</v>
      </c>
      <c r="C27" s="31">
        <v>4</v>
      </c>
      <c r="D27" s="32">
        <f t="shared" si="0"/>
        <v>6.451612903225806</v>
      </c>
      <c r="E27" s="31">
        <v>5</v>
      </c>
      <c r="F27" s="33">
        <f t="shared" si="1"/>
        <v>8.064516129032258</v>
      </c>
      <c r="G27" s="34">
        <v>4</v>
      </c>
      <c r="H27" s="32">
        <f t="shared" si="2"/>
        <v>6.451612903225806</v>
      </c>
      <c r="I27" s="31">
        <v>0</v>
      </c>
      <c r="J27" s="33">
        <f t="shared" si="3"/>
        <v>0</v>
      </c>
      <c r="K27" s="34">
        <v>38</v>
      </c>
      <c r="L27" s="32">
        <f t="shared" si="4"/>
        <v>61.29032258064516</v>
      </c>
      <c r="M27" s="31">
        <v>1</v>
      </c>
      <c r="N27" s="33">
        <f t="shared" si="5"/>
        <v>1.6129032258064515</v>
      </c>
      <c r="O27" s="183">
        <v>10</v>
      </c>
      <c r="P27" s="184">
        <f t="shared" si="6"/>
        <v>16.129032258064516</v>
      </c>
      <c r="Q27" s="185">
        <v>24</v>
      </c>
      <c r="R27" s="186">
        <f t="shared" si="7"/>
        <v>38.70967741935484</v>
      </c>
      <c r="S27" s="187">
        <v>38</v>
      </c>
      <c r="T27" s="184">
        <f t="shared" si="8"/>
        <v>61.29032258064516</v>
      </c>
      <c r="U27" s="4"/>
    </row>
    <row r="28" spans="1:21" ht="14.25">
      <c r="A28" s="181" t="s">
        <v>33</v>
      </c>
      <c r="B28" s="182">
        <f>C28+E28+G28+I28+K28+M28+O28</f>
        <v>39</v>
      </c>
      <c r="C28" s="31">
        <v>4</v>
      </c>
      <c r="D28" s="32">
        <f t="shared" si="0"/>
        <v>10.256410256410255</v>
      </c>
      <c r="E28" s="31">
        <v>8</v>
      </c>
      <c r="F28" s="33">
        <f t="shared" si="1"/>
        <v>20.51282051282051</v>
      </c>
      <c r="G28" s="34">
        <v>0</v>
      </c>
      <c r="H28" s="32">
        <f t="shared" si="2"/>
        <v>0</v>
      </c>
      <c r="I28" s="31">
        <v>1</v>
      </c>
      <c r="J28" s="33">
        <f t="shared" si="3"/>
        <v>2.564102564102564</v>
      </c>
      <c r="K28" s="34">
        <v>24</v>
      </c>
      <c r="L28" s="32">
        <f t="shared" si="4"/>
        <v>61.53846153846154</v>
      </c>
      <c r="M28" s="31">
        <v>1</v>
      </c>
      <c r="N28" s="33">
        <f t="shared" si="5"/>
        <v>2.564102564102564</v>
      </c>
      <c r="O28" s="183">
        <v>1</v>
      </c>
      <c r="P28" s="184">
        <f t="shared" si="6"/>
        <v>2.564102564102564</v>
      </c>
      <c r="Q28" s="185">
        <v>17</v>
      </c>
      <c r="R28" s="186">
        <f t="shared" si="7"/>
        <v>43.58974358974359</v>
      </c>
      <c r="S28" s="187">
        <v>22</v>
      </c>
      <c r="T28" s="184">
        <f t="shared" si="8"/>
        <v>56.41025641025641</v>
      </c>
      <c r="U28" s="4"/>
    </row>
    <row r="29" spans="1:21" ht="14.25">
      <c r="A29" s="52"/>
      <c r="B29" s="35"/>
      <c r="C29" s="31"/>
      <c r="D29" s="32"/>
      <c r="E29" s="31"/>
      <c r="F29" s="33"/>
      <c r="G29" s="34"/>
      <c r="H29" s="32"/>
      <c r="I29" s="31"/>
      <c r="J29" s="33"/>
      <c r="K29" s="34"/>
      <c r="L29" s="32"/>
      <c r="M29" s="31"/>
      <c r="N29" s="33"/>
      <c r="O29" s="183"/>
      <c r="P29" s="184"/>
      <c r="Q29" s="44"/>
      <c r="R29" s="37"/>
      <c r="S29" s="36"/>
      <c r="T29" s="38"/>
      <c r="U29" s="4"/>
    </row>
    <row r="30" spans="1:21" ht="14.25">
      <c r="A30" s="45" t="s">
        <v>34</v>
      </c>
      <c r="B30" s="41">
        <v>54</v>
      </c>
      <c r="C30" s="46">
        <f>C31+C32</f>
        <v>6</v>
      </c>
      <c r="D30" s="47">
        <f t="shared" si="0"/>
        <v>11.11111111111111</v>
      </c>
      <c r="E30" s="46">
        <f>E31+E32</f>
        <v>2</v>
      </c>
      <c r="F30" s="48">
        <f t="shared" si="1"/>
        <v>3.7037037037037033</v>
      </c>
      <c r="G30" s="49">
        <f>G31+G32</f>
        <v>8</v>
      </c>
      <c r="H30" s="47">
        <f t="shared" si="2"/>
        <v>14.814814814814813</v>
      </c>
      <c r="I30" s="46">
        <f>I31+I32</f>
        <v>0</v>
      </c>
      <c r="J30" s="48">
        <f t="shared" si="3"/>
        <v>0</v>
      </c>
      <c r="K30" s="49">
        <f>K31+K32</f>
        <v>27</v>
      </c>
      <c r="L30" s="47">
        <f t="shared" si="4"/>
        <v>50</v>
      </c>
      <c r="M30" s="46">
        <f>M31+M32</f>
        <v>1</v>
      </c>
      <c r="N30" s="48">
        <f t="shared" si="5"/>
        <v>1.8518518518518516</v>
      </c>
      <c r="O30" s="28">
        <f>O31+O32</f>
        <v>10</v>
      </c>
      <c r="P30" s="29">
        <f t="shared" si="6"/>
        <v>18.51851851851852</v>
      </c>
      <c r="Q30" s="24">
        <f>Q31+Q32</f>
        <v>17</v>
      </c>
      <c r="R30" s="30">
        <f t="shared" si="7"/>
        <v>31.48148148148148</v>
      </c>
      <c r="S30" s="26">
        <f>S31+S32</f>
        <v>37</v>
      </c>
      <c r="T30" s="29">
        <f t="shared" si="8"/>
        <v>68.51851851851852</v>
      </c>
      <c r="U30" s="4"/>
    </row>
    <row r="31" spans="1:21" ht="14.25">
      <c r="A31" s="181" t="s">
        <v>35</v>
      </c>
      <c r="B31" s="182">
        <f>C31+E31+G31+I31+K31+M31+O31</f>
        <v>54</v>
      </c>
      <c r="C31" s="31">
        <v>6</v>
      </c>
      <c r="D31" s="32">
        <f t="shared" si="0"/>
        <v>11.11111111111111</v>
      </c>
      <c r="E31" s="31">
        <v>2</v>
      </c>
      <c r="F31" s="33">
        <f t="shared" si="1"/>
        <v>3.7037037037037033</v>
      </c>
      <c r="G31" s="34">
        <v>8</v>
      </c>
      <c r="H31" s="32">
        <f t="shared" si="2"/>
        <v>14.814814814814813</v>
      </c>
      <c r="I31" s="31">
        <v>0</v>
      </c>
      <c r="J31" s="33">
        <f t="shared" si="3"/>
        <v>0</v>
      </c>
      <c r="K31" s="34">
        <v>27</v>
      </c>
      <c r="L31" s="32">
        <f t="shared" si="4"/>
        <v>50</v>
      </c>
      <c r="M31" s="31">
        <v>1</v>
      </c>
      <c r="N31" s="33">
        <f t="shared" si="5"/>
        <v>1.8518518518518516</v>
      </c>
      <c r="O31" s="183">
        <v>10</v>
      </c>
      <c r="P31" s="184">
        <f t="shared" si="6"/>
        <v>18.51851851851852</v>
      </c>
      <c r="Q31" s="185">
        <v>17</v>
      </c>
      <c r="R31" s="186">
        <f t="shared" si="7"/>
        <v>31.48148148148148</v>
      </c>
      <c r="S31" s="187">
        <v>37</v>
      </c>
      <c r="T31" s="184">
        <f t="shared" si="8"/>
        <v>68.51851851851852</v>
      </c>
      <c r="U31" s="4"/>
    </row>
    <row r="32" spans="1:21" ht="14.25">
      <c r="A32" s="52"/>
      <c r="B32" s="35"/>
      <c r="C32" s="31"/>
      <c r="D32" s="32"/>
      <c r="E32" s="31"/>
      <c r="F32" s="33"/>
      <c r="G32" s="34"/>
      <c r="H32" s="32"/>
      <c r="I32" s="31"/>
      <c r="J32" s="33"/>
      <c r="K32" s="34"/>
      <c r="L32" s="32"/>
      <c r="M32" s="31"/>
      <c r="N32" s="33"/>
      <c r="O32" s="183"/>
      <c r="P32" s="184"/>
      <c r="Q32" s="185"/>
      <c r="R32" s="186"/>
      <c r="S32" s="187"/>
      <c r="T32" s="184"/>
      <c r="U32" s="4"/>
    </row>
    <row r="33" spans="1:21" ht="14.25">
      <c r="A33" s="45" t="s">
        <v>36</v>
      </c>
      <c r="B33" s="41">
        <v>60</v>
      </c>
      <c r="C33" s="53">
        <f>C34+C35</f>
        <v>4</v>
      </c>
      <c r="D33" s="54">
        <f t="shared" si="0"/>
        <v>6.666666666666667</v>
      </c>
      <c r="E33" s="53">
        <f>E34+E35</f>
        <v>0</v>
      </c>
      <c r="F33" s="55">
        <f t="shared" si="1"/>
        <v>0</v>
      </c>
      <c r="G33" s="56">
        <f>G34+G35</f>
        <v>6</v>
      </c>
      <c r="H33" s="54">
        <f t="shared" si="2"/>
        <v>10</v>
      </c>
      <c r="I33" s="53">
        <f>I34+I35</f>
        <v>0</v>
      </c>
      <c r="J33" s="55">
        <f t="shared" si="3"/>
        <v>0</v>
      </c>
      <c r="K33" s="56">
        <f>K34+K35</f>
        <v>33</v>
      </c>
      <c r="L33" s="54">
        <f t="shared" si="4"/>
        <v>55.00000000000001</v>
      </c>
      <c r="M33" s="53">
        <f>M34+M35</f>
        <v>2</v>
      </c>
      <c r="N33" s="55">
        <f t="shared" si="5"/>
        <v>3.3333333333333335</v>
      </c>
      <c r="O33" s="28">
        <f>O34+O35</f>
        <v>15</v>
      </c>
      <c r="P33" s="29">
        <f t="shared" si="6"/>
        <v>25</v>
      </c>
      <c r="Q33" s="57">
        <f>Q34+Q35</f>
        <v>29</v>
      </c>
      <c r="R33" s="58">
        <f t="shared" si="7"/>
        <v>48.333333333333336</v>
      </c>
      <c r="S33" s="59">
        <f>S34+S35</f>
        <v>31</v>
      </c>
      <c r="T33" s="60">
        <f t="shared" si="8"/>
        <v>51.66666666666667</v>
      </c>
      <c r="U33" s="4"/>
    </row>
    <row r="34" spans="1:21" ht="14.25">
      <c r="A34" s="181" t="s">
        <v>37</v>
      </c>
      <c r="B34" s="182">
        <f>C34+E34+G34+I34+K34+M34+O34</f>
        <v>33</v>
      </c>
      <c r="C34" s="61">
        <v>2</v>
      </c>
      <c r="D34" s="62">
        <f t="shared" si="0"/>
        <v>6.0606060606060606</v>
      </c>
      <c r="E34" s="61">
        <v>0</v>
      </c>
      <c r="F34" s="63">
        <f t="shared" si="1"/>
        <v>0</v>
      </c>
      <c r="G34" s="64">
        <v>3</v>
      </c>
      <c r="H34" s="62">
        <f t="shared" si="2"/>
        <v>9.090909090909092</v>
      </c>
      <c r="I34" s="61">
        <v>0</v>
      </c>
      <c r="J34" s="63">
        <f t="shared" si="3"/>
        <v>0</v>
      </c>
      <c r="K34" s="64">
        <v>21</v>
      </c>
      <c r="L34" s="62">
        <f t="shared" si="4"/>
        <v>63.63636363636363</v>
      </c>
      <c r="M34" s="61">
        <v>0</v>
      </c>
      <c r="N34" s="63">
        <f t="shared" si="5"/>
        <v>0</v>
      </c>
      <c r="O34" s="183">
        <v>7</v>
      </c>
      <c r="P34" s="184">
        <f t="shared" si="6"/>
        <v>21.21212121212121</v>
      </c>
      <c r="Q34" s="185">
        <v>14</v>
      </c>
      <c r="R34" s="186">
        <f t="shared" si="7"/>
        <v>42.42424242424242</v>
      </c>
      <c r="S34" s="187">
        <v>19</v>
      </c>
      <c r="T34" s="184">
        <f t="shared" si="8"/>
        <v>57.57575757575758</v>
      </c>
      <c r="U34" s="4"/>
    </row>
    <row r="35" spans="1:21" ht="14.25">
      <c r="A35" s="188" t="s">
        <v>38</v>
      </c>
      <c r="B35" s="182">
        <f>C35+E35+G35+I35+K35+M35+O35</f>
        <v>27</v>
      </c>
      <c r="C35" s="61">
        <v>2</v>
      </c>
      <c r="D35" s="62">
        <f t="shared" si="0"/>
        <v>7.4074074074074066</v>
      </c>
      <c r="E35" s="61">
        <v>0</v>
      </c>
      <c r="F35" s="63">
        <f t="shared" si="1"/>
        <v>0</v>
      </c>
      <c r="G35" s="64">
        <v>3</v>
      </c>
      <c r="H35" s="62">
        <f t="shared" si="2"/>
        <v>11.11111111111111</v>
      </c>
      <c r="I35" s="61">
        <v>0</v>
      </c>
      <c r="J35" s="63">
        <f t="shared" si="3"/>
        <v>0</v>
      </c>
      <c r="K35" s="64">
        <v>12</v>
      </c>
      <c r="L35" s="32">
        <f t="shared" si="4"/>
        <v>44.44444444444444</v>
      </c>
      <c r="M35" s="61">
        <v>2</v>
      </c>
      <c r="N35" s="63">
        <f t="shared" si="5"/>
        <v>7.4074074074074066</v>
      </c>
      <c r="O35" s="183">
        <v>8</v>
      </c>
      <c r="P35" s="184">
        <f t="shared" si="6"/>
        <v>29.629629629629626</v>
      </c>
      <c r="Q35" s="185">
        <v>15</v>
      </c>
      <c r="R35" s="186">
        <f t="shared" si="7"/>
        <v>55.55555555555556</v>
      </c>
      <c r="S35" s="187">
        <v>12</v>
      </c>
      <c r="T35" s="184">
        <f t="shared" si="8"/>
        <v>44.44444444444444</v>
      </c>
      <c r="U35" s="4"/>
    </row>
    <row r="36" spans="1:21" ht="14.25">
      <c r="A36" s="188"/>
      <c r="B36" s="182"/>
      <c r="C36" s="61"/>
      <c r="D36" s="62"/>
      <c r="E36" s="61"/>
      <c r="F36" s="63"/>
      <c r="G36" s="64"/>
      <c r="H36" s="62"/>
      <c r="I36" s="61"/>
      <c r="J36" s="63"/>
      <c r="K36" s="64"/>
      <c r="L36" s="62"/>
      <c r="M36" s="61"/>
      <c r="N36" s="63"/>
      <c r="O36" s="183"/>
      <c r="P36" s="184"/>
      <c r="Q36" s="185"/>
      <c r="R36" s="186"/>
      <c r="S36" s="187"/>
      <c r="T36" s="184"/>
      <c r="U36" s="4"/>
    </row>
    <row r="37" spans="1:21" ht="14.25">
      <c r="A37" s="45" t="s">
        <v>39</v>
      </c>
      <c r="B37" s="41">
        <v>36</v>
      </c>
      <c r="C37" s="46">
        <v>0</v>
      </c>
      <c r="D37" s="47">
        <f t="shared" si="0"/>
        <v>0</v>
      </c>
      <c r="E37" s="46">
        <v>1</v>
      </c>
      <c r="F37" s="48">
        <f t="shared" si="1"/>
        <v>2.7777777777777777</v>
      </c>
      <c r="G37" s="49">
        <v>6</v>
      </c>
      <c r="H37" s="47">
        <f t="shared" si="2"/>
        <v>16.666666666666664</v>
      </c>
      <c r="I37" s="46">
        <v>0</v>
      </c>
      <c r="J37" s="48">
        <f t="shared" si="3"/>
        <v>0</v>
      </c>
      <c r="K37" s="49">
        <v>15</v>
      </c>
      <c r="L37" s="47">
        <f t="shared" si="4"/>
        <v>41.66666666666667</v>
      </c>
      <c r="M37" s="46">
        <v>3</v>
      </c>
      <c r="N37" s="48">
        <f t="shared" si="5"/>
        <v>8.333333333333332</v>
      </c>
      <c r="O37" s="28">
        <v>11</v>
      </c>
      <c r="P37" s="29">
        <f t="shared" si="6"/>
        <v>30.555555555555557</v>
      </c>
      <c r="Q37" s="24">
        <v>23</v>
      </c>
      <c r="R37" s="30">
        <f t="shared" si="7"/>
        <v>63.888888888888886</v>
      </c>
      <c r="S37" s="26">
        <v>13</v>
      </c>
      <c r="T37" s="29">
        <f t="shared" si="8"/>
        <v>36.11111111111111</v>
      </c>
      <c r="U37" s="4"/>
    </row>
    <row r="38" spans="1:21" ht="14.25">
      <c r="A38" s="52"/>
      <c r="B38" s="35"/>
      <c r="C38" s="31"/>
      <c r="D38" s="32"/>
      <c r="E38" s="31"/>
      <c r="F38" s="33"/>
      <c r="G38" s="34"/>
      <c r="H38" s="32"/>
      <c r="I38" s="31"/>
      <c r="J38" s="33"/>
      <c r="K38" s="34"/>
      <c r="L38" s="32"/>
      <c r="M38" s="31"/>
      <c r="N38" s="33"/>
      <c r="O38" s="28"/>
      <c r="P38" s="29"/>
      <c r="Q38" s="44"/>
      <c r="R38" s="37"/>
      <c r="S38" s="36"/>
      <c r="T38" s="38"/>
      <c r="U38" s="4"/>
    </row>
    <row r="39" spans="1:21" ht="14.25">
      <c r="A39" s="45" t="s">
        <v>40</v>
      </c>
      <c r="B39" s="41">
        <f>SUM(B40:B44)</f>
        <v>66</v>
      </c>
      <c r="C39" s="46">
        <f>SUM(C40:C44)</f>
        <v>15</v>
      </c>
      <c r="D39" s="47">
        <f t="shared" si="0"/>
        <v>22.727272727272727</v>
      </c>
      <c r="E39" s="46">
        <f>SUM(E40:E44)</f>
        <v>6</v>
      </c>
      <c r="F39" s="48">
        <f t="shared" si="1"/>
        <v>9.090909090909092</v>
      </c>
      <c r="G39" s="49">
        <f>SUM(G40:G44)</f>
        <v>5</v>
      </c>
      <c r="H39" s="47">
        <f t="shared" si="2"/>
        <v>7.575757575757576</v>
      </c>
      <c r="I39" s="46">
        <f>SUM(I40:I44)</f>
        <v>2</v>
      </c>
      <c r="J39" s="48">
        <f t="shared" si="3"/>
        <v>3.0303030303030303</v>
      </c>
      <c r="K39" s="49">
        <f>SUM(K40:K44)</f>
        <v>24</v>
      </c>
      <c r="L39" s="47">
        <f t="shared" si="4"/>
        <v>36.36363636363637</v>
      </c>
      <c r="M39" s="46">
        <f>SUM(M40:M44)</f>
        <v>1</v>
      </c>
      <c r="N39" s="48">
        <f t="shared" si="5"/>
        <v>1.5151515151515151</v>
      </c>
      <c r="O39" s="28">
        <f>SUM(O40:O44)</f>
        <v>13</v>
      </c>
      <c r="P39" s="29">
        <f t="shared" si="6"/>
        <v>19.696969696969695</v>
      </c>
      <c r="Q39" s="24">
        <f>SUM(Q40:Q44)</f>
        <v>40</v>
      </c>
      <c r="R39" s="30">
        <f t="shared" si="7"/>
        <v>60.60606060606061</v>
      </c>
      <c r="S39" s="26">
        <f>SUM(S40:S44)</f>
        <v>26</v>
      </c>
      <c r="T39" s="29">
        <f t="shared" si="8"/>
        <v>39.39393939393939</v>
      </c>
      <c r="U39" s="4"/>
    </row>
    <row r="40" spans="1:21" ht="14.25">
      <c r="A40" s="181" t="s">
        <v>41</v>
      </c>
      <c r="B40" s="182">
        <f>C40+E40+G40+I40+K40+M40+O40</f>
        <v>6</v>
      </c>
      <c r="C40" s="187">
        <v>1</v>
      </c>
      <c r="D40" s="186">
        <f t="shared" si="0"/>
        <v>16.666666666666664</v>
      </c>
      <c r="E40" s="187">
        <v>2</v>
      </c>
      <c r="F40" s="184">
        <f t="shared" si="1"/>
        <v>33.33333333333333</v>
      </c>
      <c r="G40" s="183">
        <v>0</v>
      </c>
      <c r="H40" s="186">
        <f t="shared" si="2"/>
        <v>0</v>
      </c>
      <c r="I40" s="187">
        <v>0</v>
      </c>
      <c r="J40" s="184">
        <f t="shared" si="3"/>
        <v>0</v>
      </c>
      <c r="K40" s="183">
        <v>3</v>
      </c>
      <c r="L40" s="186">
        <f t="shared" si="4"/>
        <v>50</v>
      </c>
      <c r="M40" s="187">
        <v>0</v>
      </c>
      <c r="N40" s="184">
        <f t="shared" si="5"/>
        <v>0</v>
      </c>
      <c r="O40" s="183">
        <v>0</v>
      </c>
      <c r="P40" s="184">
        <f t="shared" si="6"/>
        <v>0</v>
      </c>
      <c r="Q40" s="185">
        <v>6</v>
      </c>
      <c r="R40" s="186">
        <f t="shared" si="7"/>
        <v>100</v>
      </c>
      <c r="S40" s="187">
        <v>0</v>
      </c>
      <c r="T40" s="184">
        <f t="shared" si="8"/>
        <v>0</v>
      </c>
      <c r="U40" s="4"/>
    </row>
    <row r="41" spans="1:21" ht="14.25">
      <c r="A41" s="181" t="s">
        <v>42</v>
      </c>
      <c r="B41" s="182">
        <f>C41+E41+G41+I41+K41+M41+O41</f>
        <v>2</v>
      </c>
      <c r="C41" s="187">
        <v>1</v>
      </c>
      <c r="D41" s="186">
        <f t="shared" si="0"/>
        <v>50</v>
      </c>
      <c r="E41" s="187">
        <v>0</v>
      </c>
      <c r="F41" s="184">
        <f t="shared" si="1"/>
        <v>0</v>
      </c>
      <c r="G41" s="183">
        <v>1</v>
      </c>
      <c r="H41" s="186">
        <f t="shared" si="2"/>
        <v>50</v>
      </c>
      <c r="I41" s="187">
        <v>0</v>
      </c>
      <c r="J41" s="184">
        <f t="shared" si="3"/>
        <v>0</v>
      </c>
      <c r="K41" s="183">
        <v>0</v>
      </c>
      <c r="L41" s="186">
        <f t="shared" si="4"/>
        <v>0</v>
      </c>
      <c r="M41" s="187">
        <v>0</v>
      </c>
      <c r="N41" s="184">
        <f t="shared" si="5"/>
        <v>0</v>
      </c>
      <c r="O41" s="183">
        <v>0</v>
      </c>
      <c r="P41" s="184">
        <f t="shared" si="6"/>
        <v>0</v>
      </c>
      <c r="Q41" s="185">
        <v>0</v>
      </c>
      <c r="R41" s="186">
        <f t="shared" si="7"/>
        <v>0</v>
      </c>
      <c r="S41" s="187">
        <v>2</v>
      </c>
      <c r="T41" s="184">
        <f t="shared" si="8"/>
        <v>100</v>
      </c>
      <c r="U41" s="4"/>
    </row>
    <row r="42" spans="1:21" ht="14.25">
      <c r="A42" s="189" t="s">
        <v>44</v>
      </c>
      <c r="B42" s="182">
        <f>C42+E42+G42+I42+K42+M42+O42</f>
        <v>5</v>
      </c>
      <c r="C42" s="187">
        <v>1</v>
      </c>
      <c r="D42" s="186">
        <f t="shared" si="0"/>
        <v>20</v>
      </c>
      <c r="E42" s="187">
        <v>0</v>
      </c>
      <c r="F42" s="184">
        <f t="shared" si="1"/>
        <v>0</v>
      </c>
      <c r="G42" s="183">
        <v>0</v>
      </c>
      <c r="H42" s="186">
        <f t="shared" si="2"/>
        <v>0</v>
      </c>
      <c r="I42" s="187">
        <v>0</v>
      </c>
      <c r="J42" s="184">
        <f t="shared" si="3"/>
        <v>0</v>
      </c>
      <c r="K42" s="183">
        <v>1</v>
      </c>
      <c r="L42" s="186">
        <f t="shared" si="4"/>
        <v>20</v>
      </c>
      <c r="M42" s="187">
        <v>0</v>
      </c>
      <c r="N42" s="184">
        <f t="shared" si="5"/>
        <v>0</v>
      </c>
      <c r="O42" s="183">
        <v>3</v>
      </c>
      <c r="P42" s="184">
        <f t="shared" si="6"/>
        <v>60</v>
      </c>
      <c r="Q42" s="185">
        <v>2</v>
      </c>
      <c r="R42" s="186">
        <f t="shared" si="7"/>
        <v>40</v>
      </c>
      <c r="S42" s="187">
        <v>3</v>
      </c>
      <c r="T42" s="184">
        <f t="shared" si="8"/>
        <v>60</v>
      </c>
      <c r="U42" s="4"/>
    </row>
    <row r="43" spans="1:21" ht="14.25">
      <c r="A43" s="181" t="s">
        <v>45</v>
      </c>
      <c r="B43" s="182">
        <f>C43+E43+G43+I43+K43+M43+O43</f>
        <v>6</v>
      </c>
      <c r="C43" s="187">
        <v>1</v>
      </c>
      <c r="D43" s="186">
        <f t="shared" si="0"/>
        <v>16.666666666666664</v>
      </c>
      <c r="E43" s="187">
        <v>0</v>
      </c>
      <c r="F43" s="184">
        <f t="shared" si="1"/>
        <v>0</v>
      </c>
      <c r="G43" s="183">
        <v>0</v>
      </c>
      <c r="H43" s="186">
        <f t="shared" si="2"/>
        <v>0</v>
      </c>
      <c r="I43" s="187">
        <v>0</v>
      </c>
      <c r="J43" s="184">
        <f t="shared" si="3"/>
        <v>0</v>
      </c>
      <c r="K43" s="183">
        <v>4</v>
      </c>
      <c r="L43" s="186">
        <f t="shared" si="4"/>
        <v>66.66666666666666</v>
      </c>
      <c r="M43" s="187">
        <v>0</v>
      </c>
      <c r="N43" s="184">
        <f t="shared" si="5"/>
        <v>0</v>
      </c>
      <c r="O43" s="183">
        <v>1</v>
      </c>
      <c r="P43" s="184">
        <f t="shared" si="6"/>
        <v>16.666666666666664</v>
      </c>
      <c r="Q43" s="185">
        <v>3</v>
      </c>
      <c r="R43" s="186">
        <f t="shared" si="7"/>
        <v>50</v>
      </c>
      <c r="S43" s="187">
        <v>3</v>
      </c>
      <c r="T43" s="184">
        <f t="shared" si="8"/>
        <v>50</v>
      </c>
      <c r="U43" s="4"/>
    </row>
    <row r="44" spans="1:21" ht="14.25">
      <c r="A44" s="181" t="s">
        <v>46</v>
      </c>
      <c r="B44" s="182">
        <f>C44+E44+G44+I44+K44+M44+O44</f>
        <v>47</v>
      </c>
      <c r="C44" s="187">
        <v>11</v>
      </c>
      <c r="D44" s="186">
        <f t="shared" si="0"/>
        <v>23.404255319148938</v>
      </c>
      <c r="E44" s="187">
        <v>4</v>
      </c>
      <c r="F44" s="184">
        <f t="shared" si="1"/>
        <v>8.51063829787234</v>
      </c>
      <c r="G44" s="183">
        <v>4</v>
      </c>
      <c r="H44" s="186">
        <f t="shared" si="2"/>
        <v>8.51063829787234</v>
      </c>
      <c r="I44" s="187">
        <v>2</v>
      </c>
      <c r="J44" s="184">
        <f t="shared" si="3"/>
        <v>4.25531914893617</v>
      </c>
      <c r="K44" s="183">
        <v>16</v>
      </c>
      <c r="L44" s="186">
        <f t="shared" si="4"/>
        <v>34.04255319148936</v>
      </c>
      <c r="M44" s="187">
        <v>1</v>
      </c>
      <c r="N44" s="184">
        <f t="shared" si="5"/>
        <v>2.127659574468085</v>
      </c>
      <c r="O44" s="183">
        <v>9</v>
      </c>
      <c r="P44" s="184">
        <f t="shared" si="6"/>
        <v>19.148936170212767</v>
      </c>
      <c r="Q44" s="185">
        <v>29</v>
      </c>
      <c r="R44" s="186">
        <f t="shared" si="7"/>
        <v>61.702127659574465</v>
      </c>
      <c r="S44" s="187">
        <v>18</v>
      </c>
      <c r="T44" s="184">
        <f t="shared" si="8"/>
        <v>38.297872340425535</v>
      </c>
      <c r="U44" s="4"/>
    </row>
    <row r="45" spans="1:21" ht="14.25">
      <c r="A45" s="20"/>
      <c r="B45" s="65"/>
      <c r="C45" s="31"/>
      <c r="D45" s="32"/>
      <c r="E45" s="31"/>
      <c r="F45" s="33"/>
      <c r="G45" s="34"/>
      <c r="H45" s="32"/>
      <c r="I45" s="31"/>
      <c r="J45" s="33"/>
      <c r="K45" s="34"/>
      <c r="L45" s="32"/>
      <c r="M45" s="31"/>
      <c r="N45" s="33"/>
      <c r="O45" s="28"/>
      <c r="P45" s="29"/>
      <c r="Q45" s="44"/>
      <c r="R45" s="37"/>
      <c r="S45" s="36"/>
      <c r="T45" s="38"/>
      <c r="U45" s="4"/>
    </row>
    <row r="46" spans="1:21" ht="13.5" customHeight="1">
      <c r="A46" s="45" t="s">
        <v>47</v>
      </c>
      <c r="B46" s="41">
        <v>48</v>
      </c>
      <c r="C46" s="26">
        <f>C47+C48</f>
        <v>4</v>
      </c>
      <c r="D46" s="30">
        <f t="shared" si="0"/>
        <v>8.333333333333332</v>
      </c>
      <c r="E46" s="26">
        <f>E47+E48</f>
        <v>1</v>
      </c>
      <c r="F46" s="29">
        <f t="shared" si="1"/>
        <v>2.083333333333333</v>
      </c>
      <c r="G46" s="28">
        <f>G47+G48</f>
        <v>6</v>
      </c>
      <c r="H46" s="30">
        <f t="shared" si="2"/>
        <v>12.5</v>
      </c>
      <c r="I46" s="26">
        <f>I47+I48</f>
        <v>0</v>
      </c>
      <c r="J46" s="29">
        <f t="shared" si="3"/>
        <v>0</v>
      </c>
      <c r="K46" s="28">
        <f>K47+K48</f>
        <v>30</v>
      </c>
      <c r="L46" s="30">
        <f t="shared" si="4"/>
        <v>62.5</v>
      </c>
      <c r="M46" s="26">
        <f>M47+M48</f>
        <v>2</v>
      </c>
      <c r="N46" s="29">
        <f t="shared" si="5"/>
        <v>4.166666666666666</v>
      </c>
      <c r="O46" s="28">
        <f>O47+O48</f>
        <v>5</v>
      </c>
      <c r="P46" s="29">
        <f t="shared" si="6"/>
        <v>10.416666666666668</v>
      </c>
      <c r="Q46" s="24">
        <f>Q47+Q48</f>
        <v>21</v>
      </c>
      <c r="R46" s="30">
        <f t="shared" si="7"/>
        <v>43.75</v>
      </c>
      <c r="S46" s="26">
        <f>S47+S48</f>
        <v>27</v>
      </c>
      <c r="T46" s="29">
        <f t="shared" si="8"/>
        <v>56.25</v>
      </c>
      <c r="U46" s="4"/>
    </row>
    <row r="47" spans="1:21" ht="13.5" customHeight="1">
      <c r="A47" s="181" t="s">
        <v>48</v>
      </c>
      <c r="B47" s="182">
        <f>C47+E47+G47+I47+K47+M47+O47</f>
        <v>1</v>
      </c>
      <c r="C47" s="187">
        <v>0</v>
      </c>
      <c r="D47" s="186">
        <f t="shared" si="0"/>
        <v>0</v>
      </c>
      <c r="E47" s="187">
        <v>0</v>
      </c>
      <c r="F47" s="184">
        <f t="shared" si="1"/>
        <v>0</v>
      </c>
      <c r="G47" s="183">
        <v>0</v>
      </c>
      <c r="H47" s="186">
        <f t="shared" si="2"/>
        <v>0</v>
      </c>
      <c r="I47" s="187">
        <v>0</v>
      </c>
      <c r="J47" s="184">
        <f t="shared" si="3"/>
        <v>0</v>
      </c>
      <c r="K47" s="183">
        <v>1</v>
      </c>
      <c r="L47" s="186">
        <f t="shared" si="4"/>
        <v>100</v>
      </c>
      <c r="M47" s="187">
        <v>0</v>
      </c>
      <c r="N47" s="184">
        <f t="shared" si="5"/>
        <v>0</v>
      </c>
      <c r="O47" s="183">
        <v>0</v>
      </c>
      <c r="P47" s="184">
        <f t="shared" si="6"/>
        <v>0</v>
      </c>
      <c r="Q47" s="185">
        <v>1</v>
      </c>
      <c r="R47" s="186">
        <f t="shared" si="7"/>
        <v>100</v>
      </c>
      <c r="S47" s="187">
        <v>0</v>
      </c>
      <c r="T47" s="184">
        <f t="shared" si="8"/>
        <v>0</v>
      </c>
      <c r="U47" s="4"/>
    </row>
    <row r="48" spans="1:21" ht="13.5" customHeight="1">
      <c r="A48" s="181" t="s">
        <v>49</v>
      </c>
      <c r="B48" s="182">
        <f>C48+E48+G48+I48+K48+M48+O48</f>
        <v>47</v>
      </c>
      <c r="C48" s="187">
        <v>4</v>
      </c>
      <c r="D48" s="186">
        <f t="shared" si="0"/>
        <v>8.51063829787234</v>
      </c>
      <c r="E48" s="187">
        <v>1</v>
      </c>
      <c r="F48" s="184">
        <f t="shared" si="1"/>
        <v>2.127659574468085</v>
      </c>
      <c r="G48" s="183">
        <v>6</v>
      </c>
      <c r="H48" s="186">
        <f t="shared" si="2"/>
        <v>12.76595744680851</v>
      </c>
      <c r="I48" s="187">
        <v>0</v>
      </c>
      <c r="J48" s="184">
        <f t="shared" si="3"/>
        <v>0</v>
      </c>
      <c r="K48" s="183">
        <v>29</v>
      </c>
      <c r="L48" s="186">
        <f t="shared" si="4"/>
        <v>61.702127659574465</v>
      </c>
      <c r="M48" s="187">
        <v>2</v>
      </c>
      <c r="N48" s="184">
        <f t="shared" si="5"/>
        <v>4.25531914893617</v>
      </c>
      <c r="O48" s="183">
        <v>5</v>
      </c>
      <c r="P48" s="184">
        <f t="shared" si="6"/>
        <v>10.638297872340425</v>
      </c>
      <c r="Q48" s="185">
        <v>20</v>
      </c>
      <c r="R48" s="186">
        <f t="shared" si="7"/>
        <v>42.5531914893617</v>
      </c>
      <c r="S48" s="187">
        <v>27</v>
      </c>
      <c r="T48" s="184">
        <f t="shared" si="8"/>
        <v>57.446808510638306</v>
      </c>
      <c r="U48" s="4"/>
    </row>
    <row r="49" spans="1:21" ht="14.25">
      <c r="A49" s="181"/>
      <c r="B49" s="182"/>
      <c r="C49" s="31"/>
      <c r="D49" s="32"/>
      <c r="E49" s="31"/>
      <c r="F49" s="33"/>
      <c r="G49" s="34"/>
      <c r="H49" s="32"/>
      <c r="I49" s="31"/>
      <c r="J49" s="33"/>
      <c r="K49" s="34"/>
      <c r="L49" s="32"/>
      <c r="M49" s="31"/>
      <c r="N49" s="33"/>
      <c r="O49" s="183"/>
      <c r="P49" s="184"/>
      <c r="Q49" s="185"/>
      <c r="R49" s="186"/>
      <c r="S49" s="187"/>
      <c r="T49" s="184"/>
      <c r="U49" s="4"/>
    </row>
    <row r="50" spans="1:21" ht="14.25">
      <c r="A50" s="45" t="s">
        <v>50</v>
      </c>
      <c r="B50" s="41">
        <v>4</v>
      </c>
      <c r="C50" s="46">
        <f>C51+C52</f>
        <v>1</v>
      </c>
      <c r="D50" s="47">
        <f t="shared" si="0"/>
        <v>25</v>
      </c>
      <c r="E50" s="46">
        <f>E51+E52</f>
        <v>1</v>
      </c>
      <c r="F50" s="48">
        <f t="shared" si="1"/>
        <v>25</v>
      </c>
      <c r="G50" s="49">
        <f>G51+G52</f>
        <v>0</v>
      </c>
      <c r="H50" s="47">
        <f t="shared" si="2"/>
        <v>0</v>
      </c>
      <c r="I50" s="46">
        <f>I51+I52</f>
        <v>0</v>
      </c>
      <c r="J50" s="48">
        <f t="shared" si="3"/>
        <v>0</v>
      </c>
      <c r="K50" s="49">
        <f>K51+K52</f>
        <v>2</v>
      </c>
      <c r="L50" s="47">
        <f t="shared" si="4"/>
        <v>50</v>
      </c>
      <c r="M50" s="46">
        <f>M51+M52</f>
        <v>0</v>
      </c>
      <c r="N50" s="48">
        <f t="shared" si="5"/>
        <v>0</v>
      </c>
      <c r="O50" s="28">
        <f>O51+O52</f>
        <v>0</v>
      </c>
      <c r="P50" s="29">
        <f t="shared" si="6"/>
        <v>0</v>
      </c>
      <c r="Q50" s="24">
        <f>Q51+Q52</f>
        <v>1</v>
      </c>
      <c r="R50" s="30">
        <f t="shared" si="7"/>
        <v>25</v>
      </c>
      <c r="S50" s="26">
        <f>S51+S52</f>
        <v>3</v>
      </c>
      <c r="T50" s="29">
        <f t="shared" si="8"/>
        <v>75</v>
      </c>
      <c r="U50" s="4"/>
    </row>
    <row r="51" spans="1:21" ht="14.25">
      <c r="A51" s="181" t="s">
        <v>51</v>
      </c>
      <c r="B51" s="182">
        <f>C51+E51+G51+I51+K51+M51+O51</f>
        <v>1</v>
      </c>
      <c r="C51" s="187">
        <v>0</v>
      </c>
      <c r="D51" s="186">
        <f t="shared" si="0"/>
        <v>0</v>
      </c>
      <c r="E51" s="187">
        <v>0</v>
      </c>
      <c r="F51" s="184">
        <f t="shared" si="1"/>
        <v>0</v>
      </c>
      <c r="G51" s="183">
        <v>0</v>
      </c>
      <c r="H51" s="186">
        <f t="shared" si="2"/>
        <v>0</v>
      </c>
      <c r="I51" s="187">
        <v>0</v>
      </c>
      <c r="J51" s="184">
        <f t="shared" si="3"/>
        <v>0</v>
      </c>
      <c r="K51" s="183">
        <v>1</v>
      </c>
      <c r="L51" s="186">
        <f t="shared" si="4"/>
        <v>100</v>
      </c>
      <c r="M51" s="187">
        <v>0</v>
      </c>
      <c r="N51" s="184">
        <f t="shared" si="5"/>
        <v>0</v>
      </c>
      <c r="O51" s="183">
        <v>0</v>
      </c>
      <c r="P51" s="184">
        <f t="shared" si="6"/>
        <v>0</v>
      </c>
      <c r="Q51" s="185">
        <v>1</v>
      </c>
      <c r="R51" s="186">
        <f t="shared" si="7"/>
        <v>100</v>
      </c>
      <c r="S51" s="187">
        <v>0</v>
      </c>
      <c r="T51" s="184">
        <f t="shared" si="8"/>
        <v>0</v>
      </c>
      <c r="U51" s="4"/>
    </row>
    <row r="52" spans="1:21" ht="14.25">
      <c r="A52" s="181" t="s">
        <v>52</v>
      </c>
      <c r="B52" s="182">
        <f>C52+E52+G52+I52+K52+M52+O52</f>
        <v>3</v>
      </c>
      <c r="C52" s="187">
        <v>1</v>
      </c>
      <c r="D52" s="186">
        <f t="shared" si="0"/>
        <v>33.33333333333333</v>
      </c>
      <c r="E52" s="187">
        <v>1</v>
      </c>
      <c r="F52" s="184">
        <f t="shared" si="1"/>
        <v>33.33333333333333</v>
      </c>
      <c r="G52" s="183">
        <v>0</v>
      </c>
      <c r="H52" s="186">
        <f t="shared" si="2"/>
        <v>0</v>
      </c>
      <c r="I52" s="187">
        <v>0</v>
      </c>
      <c r="J52" s="184">
        <f t="shared" si="3"/>
        <v>0</v>
      </c>
      <c r="K52" s="183">
        <v>1</v>
      </c>
      <c r="L52" s="186">
        <f t="shared" si="4"/>
        <v>33.33333333333333</v>
      </c>
      <c r="M52" s="187">
        <v>0</v>
      </c>
      <c r="N52" s="184">
        <f t="shared" si="5"/>
        <v>0</v>
      </c>
      <c r="O52" s="183">
        <v>0</v>
      </c>
      <c r="P52" s="184">
        <f t="shared" si="6"/>
        <v>0</v>
      </c>
      <c r="Q52" s="185">
        <v>0</v>
      </c>
      <c r="R52" s="186">
        <f t="shared" si="7"/>
        <v>0</v>
      </c>
      <c r="S52" s="187">
        <v>3</v>
      </c>
      <c r="T52" s="184">
        <f t="shared" si="8"/>
        <v>100</v>
      </c>
      <c r="U52" s="4"/>
    </row>
    <row r="53" spans="1:21" ht="14.25">
      <c r="A53" s="20"/>
      <c r="B53" s="65"/>
      <c r="C53" s="31"/>
      <c r="D53" s="32"/>
      <c r="E53" s="31"/>
      <c r="F53" s="33"/>
      <c r="G53" s="34"/>
      <c r="H53" s="32"/>
      <c r="I53" s="31"/>
      <c r="J53" s="33"/>
      <c r="K53" s="34"/>
      <c r="L53" s="32"/>
      <c r="M53" s="31"/>
      <c r="N53" s="33"/>
      <c r="O53" s="183"/>
      <c r="P53" s="184"/>
      <c r="Q53" s="185"/>
      <c r="R53" s="186"/>
      <c r="S53" s="187"/>
      <c r="T53" s="184"/>
      <c r="U53" s="4"/>
    </row>
    <row r="54" spans="1:21" ht="14.25">
      <c r="A54" s="45" t="s">
        <v>53</v>
      </c>
      <c r="B54" s="41">
        <v>109</v>
      </c>
      <c r="C54" s="24">
        <f>SUM(C55:C57)</f>
        <v>9</v>
      </c>
      <c r="D54" s="30">
        <f>C54/B54*100</f>
        <v>8.256880733944955</v>
      </c>
      <c r="E54" s="24">
        <f>SUM(E55:E57)</f>
        <v>4</v>
      </c>
      <c r="F54" s="29">
        <f>E54/B54*100</f>
        <v>3.669724770642202</v>
      </c>
      <c r="G54" s="24">
        <f>SUM(G55:G57)</f>
        <v>10</v>
      </c>
      <c r="H54" s="30">
        <f>G54/B54*100</f>
        <v>9.174311926605505</v>
      </c>
      <c r="I54" s="26">
        <f>I55+I57</f>
        <v>0</v>
      </c>
      <c r="J54" s="29">
        <f>I54/B54*100</f>
        <v>0</v>
      </c>
      <c r="K54" s="24">
        <f>SUM(K55:K57)</f>
        <v>85</v>
      </c>
      <c r="L54" s="30">
        <f>K54/B54*100</f>
        <v>77.98165137614679</v>
      </c>
      <c r="M54" s="26">
        <f>M55+M57</f>
        <v>0</v>
      </c>
      <c r="N54" s="29">
        <f>M54/B54*100</f>
        <v>0</v>
      </c>
      <c r="O54" s="28">
        <f>O55+O57</f>
        <v>1</v>
      </c>
      <c r="P54" s="29">
        <f>O54/B54*100</f>
        <v>0.9174311926605505</v>
      </c>
      <c r="Q54" s="24">
        <f>SUM(Q55:Q57)</f>
        <v>21</v>
      </c>
      <c r="R54" s="30">
        <f>Q54/B54*100</f>
        <v>19.26605504587156</v>
      </c>
      <c r="S54" s="24">
        <f>SUM(S55:S57)</f>
        <v>88</v>
      </c>
      <c r="T54" s="29">
        <f>S54/B54*100</f>
        <v>80.73394495412845</v>
      </c>
      <c r="U54" s="4"/>
    </row>
    <row r="55" spans="1:21" ht="14.25">
      <c r="A55" s="181" t="s">
        <v>192</v>
      </c>
      <c r="B55" s="182">
        <v>62</v>
      </c>
      <c r="C55" s="187">
        <v>7</v>
      </c>
      <c r="D55" s="186">
        <f>C55/B55*100</f>
        <v>11.29032258064516</v>
      </c>
      <c r="E55" s="187">
        <v>3</v>
      </c>
      <c r="F55" s="184">
        <f>E55/B55*100</f>
        <v>4.838709677419355</v>
      </c>
      <c r="G55" s="183">
        <v>6</v>
      </c>
      <c r="H55" s="186">
        <f>G55/B55*100</f>
        <v>9.67741935483871</v>
      </c>
      <c r="I55" s="187">
        <v>0</v>
      </c>
      <c r="J55" s="184">
        <f>I55/B55*100</f>
        <v>0</v>
      </c>
      <c r="K55" s="183">
        <v>46</v>
      </c>
      <c r="L55" s="186">
        <f>K55/B55*100</f>
        <v>74.19354838709677</v>
      </c>
      <c r="M55" s="187">
        <v>0</v>
      </c>
      <c r="N55" s="184">
        <f>M55/B55*100</f>
        <v>0</v>
      </c>
      <c r="O55" s="183">
        <v>0</v>
      </c>
      <c r="P55" s="184">
        <f>O55/B55*100</f>
        <v>0</v>
      </c>
      <c r="Q55" s="185">
        <v>14</v>
      </c>
      <c r="R55" s="186">
        <f>Q55/B55*100</f>
        <v>22.58064516129032</v>
      </c>
      <c r="S55" s="187">
        <v>48</v>
      </c>
      <c r="T55" s="184">
        <f>S55/B55*100</f>
        <v>77.41935483870968</v>
      </c>
      <c r="U55" s="4"/>
    </row>
    <row r="56" spans="1:21" ht="14.25">
      <c r="A56" s="181" t="s">
        <v>193</v>
      </c>
      <c r="B56" s="182">
        <v>44</v>
      </c>
      <c r="C56" s="187">
        <v>2</v>
      </c>
      <c r="D56" s="186">
        <f>C56/B56*100</f>
        <v>4.545454545454546</v>
      </c>
      <c r="E56" s="187">
        <v>1</v>
      </c>
      <c r="F56" s="184">
        <f>E56/B56*100</f>
        <v>2.272727272727273</v>
      </c>
      <c r="G56" s="183">
        <v>3</v>
      </c>
      <c r="H56" s="186">
        <f>G56/B56*100</f>
        <v>6.8181818181818175</v>
      </c>
      <c r="I56" s="187">
        <v>0</v>
      </c>
      <c r="J56" s="184">
        <f>I56/B56*100</f>
        <v>0</v>
      </c>
      <c r="K56" s="183">
        <v>38</v>
      </c>
      <c r="L56" s="186">
        <f>K56/B56*100</f>
        <v>86.36363636363636</v>
      </c>
      <c r="M56" s="187">
        <v>0</v>
      </c>
      <c r="N56" s="184">
        <v>0</v>
      </c>
      <c r="O56" s="183">
        <v>0</v>
      </c>
      <c r="P56" s="184">
        <f>O56/B56*100</f>
        <v>0</v>
      </c>
      <c r="Q56" s="185">
        <v>6</v>
      </c>
      <c r="R56" s="186">
        <f>Q56/B56*100</f>
        <v>13.636363636363635</v>
      </c>
      <c r="S56" s="187">
        <v>38</v>
      </c>
      <c r="T56" s="184">
        <f>S56/B56*100</f>
        <v>86.36363636363636</v>
      </c>
      <c r="U56" s="4"/>
    </row>
    <row r="57" spans="1:21" ht="14.25">
      <c r="A57" s="181" t="s">
        <v>54</v>
      </c>
      <c r="B57" s="182">
        <f>C57+E57+G57+I57+K57+M57+O57</f>
        <v>3</v>
      </c>
      <c r="C57" s="187">
        <v>0</v>
      </c>
      <c r="D57" s="186">
        <f>C57/B57*100</f>
        <v>0</v>
      </c>
      <c r="E57" s="187">
        <v>0</v>
      </c>
      <c r="F57" s="184">
        <f>E57/B57*100</f>
        <v>0</v>
      </c>
      <c r="G57" s="183">
        <v>1</v>
      </c>
      <c r="H57" s="186">
        <f>G57/B57*100</f>
        <v>33.33333333333333</v>
      </c>
      <c r="I57" s="187">
        <v>0</v>
      </c>
      <c r="J57" s="184">
        <f>I57/B57*100</f>
        <v>0</v>
      </c>
      <c r="K57" s="183">
        <v>1</v>
      </c>
      <c r="L57" s="186">
        <f>K57/B57*100</f>
        <v>33.33333333333333</v>
      </c>
      <c r="M57" s="187">
        <v>0</v>
      </c>
      <c r="N57" s="184">
        <f>M57/B57*100</f>
        <v>0</v>
      </c>
      <c r="O57" s="183">
        <v>1</v>
      </c>
      <c r="P57" s="184">
        <f>O57/B57*100</f>
        <v>33.33333333333333</v>
      </c>
      <c r="Q57" s="185">
        <v>1</v>
      </c>
      <c r="R57" s="186">
        <f>Q57/B57*100</f>
        <v>33.33333333333333</v>
      </c>
      <c r="S57" s="187">
        <v>2</v>
      </c>
      <c r="T57" s="184">
        <f>S57/B57*100</f>
        <v>66.66666666666666</v>
      </c>
      <c r="U57" s="4"/>
    </row>
    <row r="58" spans="1:21" ht="14.25">
      <c r="A58" s="52"/>
      <c r="B58" s="35"/>
      <c r="C58" s="31"/>
      <c r="D58" s="32"/>
      <c r="E58" s="31"/>
      <c r="F58" s="33"/>
      <c r="G58" s="34"/>
      <c r="H58" s="32"/>
      <c r="I58" s="31"/>
      <c r="J58" s="33"/>
      <c r="K58" s="34"/>
      <c r="L58" s="32"/>
      <c r="M58" s="31"/>
      <c r="N58" s="33"/>
      <c r="O58" s="183"/>
      <c r="P58" s="184"/>
      <c r="Q58" s="185"/>
      <c r="R58" s="186"/>
      <c r="S58" s="187"/>
      <c r="T58" s="184"/>
      <c r="U58" s="4"/>
    </row>
    <row r="59" spans="1:21" ht="14.25">
      <c r="A59" s="45" t="s">
        <v>55</v>
      </c>
      <c r="B59" s="41">
        <f>SUM(B60:B62)</f>
        <v>25</v>
      </c>
      <c r="C59" s="46">
        <f>SUM(C60:C62)</f>
        <v>1</v>
      </c>
      <c r="D59" s="47">
        <f t="shared" si="0"/>
        <v>4</v>
      </c>
      <c r="E59" s="46">
        <f>SUM(E60:E62)</f>
        <v>1</v>
      </c>
      <c r="F59" s="48">
        <f t="shared" si="1"/>
        <v>4</v>
      </c>
      <c r="G59" s="49">
        <f>SUM(G60:G62)</f>
        <v>9</v>
      </c>
      <c r="H59" s="47">
        <f t="shared" si="2"/>
        <v>36</v>
      </c>
      <c r="I59" s="46">
        <f>SUM(I60:I62)</f>
        <v>0</v>
      </c>
      <c r="J59" s="48">
        <f t="shared" si="3"/>
        <v>0</v>
      </c>
      <c r="K59" s="49">
        <f>SUM(K60:K62)</f>
        <v>7</v>
      </c>
      <c r="L59" s="47">
        <f t="shared" si="4"/>
        <v>28.000000000000004</v>
      </c>
      <c r="M59" s="46">
        <f>SUM(M60:M62)</f>
        <v>1</v>
      </c>
      <c r="N59" s="48">
        <f t="shared" si="5"/>
        <v>4</v>
      </c>
      <c r="O59" s="28">
        <f>SUM(O60:O62)</f>
        <v>6</v>
      </c>
      <c r="P59" s="29">
        <f t="shared" si="6"/>
        <v>24</v>
      </c>
      <c r="Q59" s="24">
        <f>SUM(Q60:Q62)</f>
        <v>5</v>
      </c>
      <c r="R59" s="30">
        <f t="shared" si="7"/>
        <v>20</v>
      </c>
      <c r="S59" s="26">
        <f>SUM(S60:S62)</f>
        <v>20</v>
      </c>
      <c r="T59" s="29">
        <f t="shared" si="8"/>
        <v>80</v>
      </c>
      <c r="U59" s="4"/>
    </row>
    <row r="60" spans="1:21" ht="13.5" customHeight="1">
      <c r="A60" s="181" t="s">
        <v>56</v>
      </c>
      <c r="B60" s="182">
        <f>C60+E60+G60+I60+K60+M60+O60</f>
        <v>8</v>
      </c>
      <c r="C60" s="187">
        <v>0</v>
      </c>
      <c r="D60" s="186">
        <f t="shared" si="0"/>
        <v>0</v>
      </c>
      <c r="E60" s="187">
        <v>1</v>
      </c>
      <c r="F60" s="184">
        <f t="shared" si="1"/>
        <v>12.5</v>
      </c>
      <c r="G60" s="183">
        <v>0</v>
      </c>
      <c r="H60" s="186">
        <f t="shared" si="2"/>
        <v>0</v>
      </c>
      <c r="I60" s="187">
        <v>0</v>
      </c>
      <c r="J60" s="184">
        <f t="shared" si="3"/>
        <v>0</v>
      </c>
      <c r="K60" s="183">
        <v>2</v>
      </c>
      <c r="L60" s="186">
        <f t="shared" si="4"/>
        <v>25</v>
      </c>
      <c r="M60" s="187">
        <v>1</v>
      </c>
      <c r="N60" s="184">
        <f t="shared" si="5"/>
        <v>12.5</v>
      </c>
      <c r="O60" s="183">
        <v>4</v>
      </c>
      <c r="P60" s="184">
        <f t="shared" si="6"/>
        <v>50</v>
      </c>
      <c r="Q60" s="185">
        <v>2</v>
      </c>
      <c r="R60" s="186">
        <f t="shared" si="7"/>
        <v>25</v>
      </c>
      <c r="S60" s="187">
        <v>6</v>
      </c>
      <c r="T60" s="184">
        <f t="shared" si="8"/>
        <v>75</v>
      </c>
      <c r="U60" s="4"/>
    </row>
    <row r="61" spans="1:21" ht="14.25">
      <c r="A61" s="181" t="s">
        <v>57</v>
      </c>
      <c r="B61" s="182">
        <f>C61+E61+G61+I61+K61+M61+O61</f>
        <v>3</v>
      </c>
      <c r="C61" s="187">
        <v>0</v>
      </c>
      <c r="D61" s="186">
        <f t="shared" si="0"/>
        <v>0</v>
      </c>
      <c r="E61" s="187">
        <v>0</v>
      </c>
      <c r="F61" s="184">
        <f t="shared" si="1"/>
        <v>0</v>
      </c>
      <c r="G61" s="183">
        <v>0</v>
      </c>
      <c r="H61" s="186">
        <f t="shared" si="2"/>
        <v>0</v>
      </c>
      <c r="I61" s="187">
        <v>0</v>
      </c>
      <c r="J61" s="184">
        <f t="shared" si="3"/>
        <v>0</v>
      </c>
      <c r="K61" s="183">
        <v>3</v>
      </c>
      <c r="L61" s="186">
        <f t="shared" si="4"/>
        <v>100</v>
      </c>
      <c r="M61" s="187">
        <v>0</v>
      </c>
      <c r="N61" s="184">
        <f t="shared" si="5"/>
        <v>0</v>
      </c>
      <c r="O61" s="183">
        <v>0</v>
      </c>
      <c r="P61" s="184">
        <f t="shared" si="6"/>
        <v>0</v>
      </c>
      <c r="Q61" s="185">
        <v>0</v>
      </c>
      <c r="R61" s="186">
        <f t="shared" si="7"/>
        <v>0</v>
      </c>
      <c r="S61" s="187">
        <v>3</v>
      </c>
      <c r="T61" s="184">
        <f t="shared" si="8"/>
        <v>100</v>
      </c>
      <c r="U61" s="4"/>
    </row>
    <row r="62" spans="1:21" ht="14.25">
      <c r="A62" s="181" t="s">
        <v>58</v>
      </c>
      <c r="B62" s="182">
        <f>C62+E62+G62+I62+K62+M62+O62</f>
        <v>14</v>
      </c>
      <c r="C62" s="187">
        <v>1</v>
      </c>
      <c r="D62" s="186">
        <f t="shared" si="0"/>
        <v>7.142857142857142</v>
      </c>
      <c r="E62" s="187">
        <v>0</v>
      </c>
      <c r="F62" s="184">
        <f t="shared" si="1"/>
        <v>0</v>
      </c>
      <c r="G62" s="183">
        <v>9</v>
      </c>
      <c r="H62" s="186">
        <f t="shared" si="2"/>
        <v>64.28571428571429</v>
      </c>
      <c r="I62" s="187">
        <v>0</v>
      </c>
      <c r="J62" s="184">
        <f t="shared" si="3"/>
        <v>0</v>
      </c>
      <c r="K62" s="183">
        <v>2</v>
      </c>
      <c r="L62" s="186">
        <f t="shared" si="4"/>
        <v>14.285714285714285</v>
      </c>
      <c r="M62" s="187">
        <v>0</v>
      </c>
      <c r="N62" s="184">
        <f t="shared" si="5"/>
        <v>0</v>
      </c>
      <c r="O62" s="183">
        <v>2</v>
      </c>
      <c r="P62" s="184">
        <f t="shared" si="6"/>
        <v>14.285714285714285</v>
      </c>
      <c r="Q62" s="185">
        <v>3</v>
      </c>
      <c r="R62" s="186">
        <f t="shared" si="7"/>
        <v>21.428571428571427</v>
      </c>
      <c r="S62" s="187">
        <v>11</v>
      </c>
      <c r="T62" s="184">
        <f t="shared" si="8"/>
        <v>78.57142857142857</v>
      </c>
      <c r="U62" s="4"/>
    </row>
    <row r="63" spans="1:21" ht="14.25">
      <c r="A63" s="45"/>
      <c r="B63" s="41"/>
      <c r="C63" s="31"/>
      <c r="D63" s="32"/>
      <c r="E63" s="31"/>
      <c r="F63" s="33"/>
      <c r="G63" s="34"/>
      <c r="H63" s="32"/>
      <c r="I63" s="31"/>
      <c r="J63" s="33"/>
      <c r="K63" s="34"/>
      <c r="L63" s="32"/>
      <c r="M63" s="31"/>
      <c r="N63" s="33"/>
      <c r="O63" s="183"/>
      <c r="P63" s="184"/>
      <c r="Q63" s="185"/>
      <c r="R63" s="186"/>
      <c r="S63" s="187"/>
      <c r="T63" s="184"/>
      <c r="U63" s="4"/>
    </row>
    <row r="64" spans="1:21" ht="14.25">
      <c r="A64" s="45" t="s">
        <v>59</v>
      </c>
      <c r="B64" s="41">
        <v>34</v>
      </c>
      <c r="C64" s="46">
        <f>C65+C66</f>
        <v>7</v>
      </c>
      <c r="D64" s="47">
        <f t="shared" si="0"/>
        <v>20.588235294117645</v>
      </c>
      <c r="E64" s="46">
        <f>E65+E66</f>
        <v>2</v>
      </c>
      <c r="F64" s="48">
        <f t="shared" si="1"/>
        <v>5.88235294117647</v>
      </c>
      <c r="G64" s="49">
        <f>G65+G66</f>
        <v>2</v>
      </c>
      <c r="H64" s="47">
        <f t="shared" si="2"/>
        <v>5.88235294117647</v>
      </c>
      <c r="I64" s="46">
        <f>I65+I66</f>
        <v>1</v>
      </c>
      <c r="J64" s="48">
        <f t="shared" si="3"/>
        <v>2.941176470588235</v>
      </c>
      <c r="K64" s="49">
        <f>K65+K66</f>
        <v>18</v>
      </c>
      <c r="L64" s="47">
        <f t="shared" si="4"/>
        <v>52.94117647058824</v>
      </c>
      <c r="M64" s="46">
        <f>M65+M66</f>
        <v>0</v>
      </c>
      <c r="N64" s="48">
        <f t="shared" si="5"/>
        <v>0</v>
      </c>
      <c r="O64" s="28">
        <f>O65+O66</f>
        <v>4</v>
      </c>
      <c r="P64" s="29">
        <f t="shared" si="6"/>
        <v>11.76470588235294</v>
      </c>
      <c r="Q64" s="66">
        <f>Q65+Q66</f>
        <v>14</v>
      </c>
      <c r="R64" s="25">
        <f t="shared" si="7"/>
        <v>41.17647058823529</v>
      </c>
      <c r="S64" s="42">
        <f>S65+S66</f>
        <v>20</v>
      </c>
      <c r="T64" s="27">
        <f t="shared" si="8"/>
        <v>58.82352941176471</v>
      </c>
      <c r="U64" s="4"/>
    </row>
    <row r="65" spans="1:21" ht="14.25">
      <c r="A65" s="181" t="s">
        <v>60</v>
      </c>
      <c r="B65" s="67">
        <f>C65+E65+G65+I65+K65+M65+O65</f>
        <v>2</v>
      </c>
      <c r="C65" s="187">
        <v>0</v>
      </c>
      <c r="D65" s="186">
        <f t="shared" si="0"/>
        <v>0</v>
      </c>
      <c r="E65" s="187">
        <v>0</v>
      </c>
      <c r="F65" s="184">
        <f t="shared" si="1"/>
        <v>0</v>
      </c>
      <c r="G65" s="183">
        <v>0</v>
      </c>
      <c r="H65" s="186">
        <f t="shared" si="2"/>
        <v>0</v>
      </c>
      <c r="I65" s="187">
        <v>0</v>
      </c>
      <c r="J65" s="184">
        <f t="shared" si="3"/>
        <v>0</v>
      </c>
      <c r="K65" s="183">
        <v>1</v>
      </c>
      <c r="L65" s="186">
        <f t="shared" si="4"/>
        <v>50</v>
      </c>
      <c r="M65" s="187">
        <v>0</v>
      </c>
      <c r="N65" s="184">
        <f t="shared" si="5"/>
        <v>0</v>
      </c>
      <c r="O65" s="183">
        <v>1</v>
      </c>
      <c r="P65" s="184">
        <f t="shared" si="6"/>
        <v>50</v>
      </c>
      <c r="Q65" s="185">
        <v>1</v>
      </c>
      <c r="R65" s="186">
        <f t="shared" si="7"/>
        <v>50</v>
      </c>
      <c r="S65" s="187">
        <v>1</v>
      </c>
      <c r="T65" s="184">
        <f t="shared" si="8"/>
        <v>50</v>
      </c>
      <c r="U65" s="4"/>
    </row>
    <row r="66" spans="1:21" ht="14.25">
      <c r="A66" s="181" t="s">
        <v>61</v>
      </c>
      <c r="B66" s="182">
        <f>C66+E66+G66+I66+K66+M66+O66</f>
        <v>32</v>
      </c>
      <c r="C66" s="187">
        <v>7</v>
      </c>
      <c r="D66" s="186">
        <f t="shared" si="0"/>
        <v>21.875</v>
      </c>
      <c r="E66" s="187">
        <v>2</v>
      </c>
      <c r="F66" s="184">
        <f t="shared" si="1"/>
        <v>6.25</v>
      </c>
      <c r="G66" s="183">
        <v>2</v>
      </c>
      <c r="H66" s="186">
        <f t="shared" si="2"/>
        <v>6.25</v>
      </c>
      <c r="I66" s="187">
        <v>1</v>
      </c>
      <c r="J66" s="184">
        <f t="shared" si="3"/>
        <v>3.125</v>
      </c>
      <c r="K66" s="183">
        <v>17</v>
      </c>
      <c r="L66" s="186">
        <f t="shared" si="4"/>
        <v>53.125</v>
      </c>
      <c r="M66" s="187">
        <v>0</v>
      </c>
      <c r="N66" s="184">
        <f t="shared" si="5"/>
        <v>0</v>
      </c>
      <c r="O66" s="183">
        <v>3</v>
      </c>
      <c r="P66" s="184">
        <f t="shared" si="6"/>
        <v>9.375</v>
      </c>
      <c r="Q66" s="185">
        <v>13</v>
      </c>
      <c r="R66" s="186">
        <f t="shared" si="7"/>
        <v>40.625</v>
      </c>
      <c r="S66" s="187">
        <v>19</v>
      </c>
      <c r="T66" s="184">
        <f t="shared" si="8"/>
        <v>59.375</v>
      </c>
      <c r="U66" s="4"/>
    </row>
    <row r="67" spans="1:21" ht="14.25">
      <c r="A67" s="181"/>
      <c r="B67" s="182"/>
      <c r="C67" s="187"/>
      <c r="D67" s="186"/>
      <c r="E67" s="187"/>
      <c r="F67" s="184"/>
      <c r="G67" s="183"/>
      <c r="H67" s="186"/>
      <c r="I67" s="187"/>
      <c r="J67" s="184"/>
      <c r="K67" s="183"/>
      <c r="L67" s="186"/>
      <c r="M67" s="187"/>
      <c r="N67" s="184"/>
      <c r="O67" s="183"/>
      <c r="P67" s="184"/>
      <c r="Q67" s="185"/>
      <c r="R67" s="186"/>
      <c r="S67" s="187"/>
      <c r="T67" s="184"/>
      <c r="U67" s="4"/>
    </row>
    <row r="68" spans="1:21" ht="14.25">
      <c r="A68" s="45" t="s">
        <v>62</v>
      </c>
      <c r="B68" s="41">
        <v>46</v>
      </c>
      <c r="C68" s="46">
        <f>C69+C70</f>
        <v>2</v>
      </c>
      <c r="D68" s="47">
        <f>C68/B68*100</f>
        <v>4.3478260869565215</v>
      </c>
      <c r="E68" s="46">
        <f>E69+E70</f>
        <v>2</v>
      </c>
      <c r="F68" s="48">
        <f>E68/B68*100</f>
        <v>4.3478260869565215</v>
      </c>
      <c r="G68" s="49">
        <f>G69+G70</f>
        <v>3</v>
      </c>
      <c r="H68" s="47">
        <f>G68/B68*100</f>
        <v>6.521739130434782</v>
      </c>
      <c r="I68" s="46">
        <f>I69+I70</f>
        <v>0</v>
      </c>
      <c r="J68" s="48">
        <f>I68/B68*100</f>
        <v>0</v>
      </c>
      <c r="K68" s="49">
        <f>K69+K70</f>
        <v>23</v>
      </c>
      <c r="L68" s="47">
        <f>K68/B68*100</f>
        <v>50</v>
      </c>
      <c r="M68" s="46">
        <f>M69+M70</f>
        <v>1</v>
      </c>
      <c r="N68" s="48">
        <f>M68/B68*100</f>
        <v>2.1739130434782608</v>
      </c>
      <c r="O68" s="28">
        <f>O69+O70</f>
        <v>9</v>
      </c>
      <c r="P68" s="29">
        <f>O68/B68*100</f>
        <v>19.565217391304348</v>
      </c>
      <c r="Q68" s="66">
        <f>Q69+Q70</f>
        <v>20</v>
      </c>
      <c r="R68" s="25">
        <f>Q68/B68*100</f>
        <v>43.47826086956522</v>
      </c>
      <c r="S68" s="42">
        <f>S69+S70</f>
        <v>20</v>
      </c>
      <c r="T68" s="27">
        <f>S68/B68*100</f>
        <v>43.47826086956522</v>
      </c>
      <c r="U68" s="4"/>
    </row>
    <row r="69" spans="1:21" ht="14.25">
      <c r="A69" s="181" t="s">
        <v>63</v>
      </c>
      <c r="B69" s="182">
        <f>C69+E69+G69+I69+K69+M69+O69</f>
        <v>32</v>
      </c>
      <c r="C69" s="68">
        <v>2</v>
      </c>
      <c r="D69" s="69">
        <f>C69/B69*100</f>
        <v>6.25</v>
      </c>
      <c r="E69" s="68">
        <v>1</v>
      </c>
      <c r="F69" s="70">
        <f>E69/B69*100</f>
        <v>3.125</v>
      </c>
      <c r="G69" s="71">
        <v>2</v>
      </c>
      <c r="H69" s="69">
        <f>G69/B69*100</f>
        <v>6.25</v>
      </c>
      <c r="I69" s="68">
        <v>0</v>
      </c>
      <c r="J69" s="70">
        <f>I69/B69*100</f>
        <v>0</v>
      </c>
      <c r="K69" s="71">
        <v>17</v>
      </c>
      <c r="L69" s="69">
        <f>K69/B69*100</f>
        <v>53.125</v>
      </c>
      <c r="M69" s="68">
        <v>1</v>
      </c>
      <c r="N69" s="70">
        <f>M69/B69*100</f>
        <v>3.125</v>
      </c>
      <c r="O69" s="71">
        <v>9</v>
      </c>
      <c r="P69" s="70">
        <f>O69/B69*100</f>
        <v>28.125</v>
      </c>
      <c r="Q69" s="72">
        <v>17</v>
      </c>
      <c r="R69" s="69">
        <f>Q69/B69*100</f>
        <v>53.125</v>
      </c>
      <c r="S69" s="68">
        <v>15</v>
      </c>
      <c r="T69" s="70">
        <f>S69/B69*100</f>
        <v>46.875</v>
      </c>
      <c r="U69" s="4"/>
    </row>
    <row r="70" spans="1:21" ht="14.25">
      <c r="A70" s="181" t="s">
        <v>64</v>
      </c>
      <c r="B70" s="182">
        <f>C70+E70+G70+I70+K70+M70+O70</f>
        <v>8</v>
      </c>
      <c r="C70" s="68">
        <v>0</v>
      </c>
      <c r="D70" s="69">
        <f>C70/B70*100</f>
        <v>0</v>
      </c>
      <c r="E70" s="68">
        <v>1</v>
      </c>
      <c r="F70" s="70">
        <f>E70/B70*100</f>
        <v>12.5</v>
      </c>
      <c r="G70" s="71">
        <v>1</v>
      </c>
      <c r="H70" s="69">
        <f>G70/B70*100</f>
        <v>12.5</v>
      </c>
      <c r="I70" s="68">
        <v>0</v>
      </c>
      <c r="J70" s="70">
        <f>I70/B70*100</f>
        <v>0</v>
      </c>
      <c r="K70" s="71">
        <v>6</v>
      </c>
      <c r="L70" s="69">
        <f>K70/B70*100</f>
        <v>75</v>
      </c>
      <c r="M70" s="68">
        <v>0</v>
      </c>
      <c r="N70" s="70">
        <f>M70/B70*100</f>
        <v>0</v>
      </c>
      <c r="O70" s="71">
        <v>0</v>
      </c>
      <c r="P70" s="70">
        <f>O70/B70*100</f>
        <v>0</v>
      </c>
      <c r="Q70" s="72">
        <v>3</v>
      </c>
      <c r="R70" s="69">
        <f>Q70/B70*100</f>
        <v>37.5</v>
      </c>
      <c r="S70" s="68">
        <v>5</v>
      </c>
      <c r="T70" s="70">
        <f>S70/B70*100</f>
        <v>62.5</v>
      </c>
      <c r="U70" s="4"/>
    </row>
    <row r="71" spans="1:21" ht="14.25">
      <c r="A71" s="20"/>
      <c r="B71" s="65"/>
      <c r="C71" s="31"/>
      <c r="D71" s="32"/>
      <c r="E71" s="31"/>
      <c r="F71" s="33"/>
      <c r="G71" s="34"/>
      <c r="H71" s="32"/>
      <c r="I71" s="31"/>
      <c r="J71" s="33"/>
      <c r="K71" s="34"/>
      <c r="L71" s="32"/>
      <c r="M71" s="31"/>
      <c r="N71" s="33"/>
      <c r="O71" s="28"/>
      <c r="P71" s="29"/>
      <c r="Q71" s="44"/>
      <c r="R71" s="37"/>
      <c r="S71" s="36"/>
      <c r="T71" s="38"/>
      <c r="U71" s="4"/>
    </row>
    <row r="72" spans="1:21" ht="14.25">
      <c r="A72" s="45" t="s">
        <v>65</v>
      </c>
      <c r="B72" s="41">
        <v>208</v>
      </c>
      <c r="C72" s="46">
        <f>C73+C74</f>
        <v>9</v>
      </c>
      <c r="D72" s="47">
        <f>C72/B72*100</f>
        <v>4.326923076923077</v>
      </c>
      <c r="E72" s="46">
        <f>E73+E74</f>
        <v>38</v>
      </c>
      <c r="F72" s="48">
        <f>E72/B72*100</f>
        <v>18.269230769230766</v>
      </c>
      <c r="G72" s="49">
        <f>G73+G74</f>
        <v>24</v>
      </c>
      <c r="H72" s="47">
        <f>G72/B72*100</f>
        <v>11.538461538461538</v>
      </c>
      <c r="I72" s="46">
        <f>I73+I74</f>
        <v>4</v>
      </c>
      <c r="J72" s="48">
        <f>I72/B72*100</f>
        <v>1.9230769230769231</v>
      </c>
      <c r="K72" s="49">
        <f>K73+K74</f>
        <v>108</v>
      </c>
      <c r="L72" s="47">
        <f>K72/B72*100</f>
        <v>51.92307692307693</v>
      </c>
      <c r="M72" s="46">
        <f>M73+M74</f>
        <v>15</v>
      </c>
      <c r="N72" s="48">
        <f>M72/B72*100</f>
        <v>7.211538461538461</v>
      </c>
      <c r="O72" s="73">
        <f>O73+O74</f>
        <v>10</v>
      </c>
      <c r="P72" s="74">
        <f>O72/B72*100</f>
        <v>4.807692307692308</v>
      </c>
      <c r="Q72" s="24">
        <f>Q73+Q74</f>
        <v>91</v>
      </c>
      <c r="R72" s="30">
        <f>Q72/B72*100</f>
        <v>43.75</v>
      </c>
      <c r="S72" s="26">
        <f>S73+S74</f>
        <v>117</v>
      </c>
      <c r="T72" s="29">
        <f>S72/B72*100</f>
        <v>56.25</v>
      </c>
      <c r="U72" s="4"/>
    </row>
    <row r="73" spans="1:21" ht="14.25">
      <c r="A73" s="181" t="s">
        <v>66</v>
      </c>
      <c r="B73" s="182">
        <f>C73+E73+G73+I73+K73+M73+O73</f>
        <v>125</v>
      </c>
      <c r="C73" s="187">
        <v>5</v>
      </c>
      <c r="D73" s="186">
        <f>C73/B73*100</f>
        <v>4</v>
      </c>
      <c r="E73" s="187">
        <v>19</v>
      </c>
      <c r="F73" s="184">
        <f>E73/B73*100</f>
        <v>15.2</v>
      </c>
      <c r="G73" s="183">
        <v>15</v>
      </c>
      <c r="H73" s="186">
        <f>G73/B73*100</f>
        <v>12</v>
      </c>
      <c r="I73" s="187">
        <v>4</v>
      </c>
      <c r="J73" s="184">
        <f>I73/B73*100</f>
        <v>3.2</v>
      </c>
      <c r="K73" s="183">
        <v>66</v>
      </c>
      <c r="L73" s="186">
        <f>K73/B73*100</f>
        <v>52.800000000000004</v>
      </c>
      <c r="M73" s="187">
        <v>13</v>
      </c>
      <c r="N73" s="184">
        <f>M73/B73*100</f>
        <v>10.4</v>
      </c>
      <c r="O73" s="183">
        <v>3</v>
      </c>
      <c r="P73" s="184">
        <f>O73/B73*100</f>
        <v>2.4</v>
      </c>
      <c r="Q73" s="185">
        <v>67</v>
      </c>
      <c r="R73" s="186">
        <f>Q73/B73*100</f>
        <v>53.6</v>
      </c>
      <c r="S73" s="187">
        <v>58</v>
      </c>
      <c r="T73" s="184">
        <f>S73/B73*100</f>
        <v>46.400000000000006</v>
      </c>
      <c r="U73" s="4"/>
    </row>
    <row r="74" spans="1:21" ht="14.25">
      <c r="A74" s="181" t="s">
        <v>67</v>
      </c>
      <c r="B74" s="182">
        <f>C74+E74+G74+I74+K74+M74+O74</f>
        <v>83</v>
      </c>
      <c r="C74" s="187">
        <v>4</v>
      </c>
      <c r="D74" s="186">
        <f>C74/B74*100</f>
        <v>4.819277108433735</v>
      </c>
      <c r="E74" s="187">
        <v>19</v>
      </c>
      <c r="F74" s="184">
        <f>E74/B74*100</f>
        <v>22.89156626506024</v>
      </c>
      <c r="G74" s="183">
        <v>9</v>
      </c>
      <c r="H74" s="186">
        <f>G74/B74*100</f>
        <v>10.843373493975903</v>
      </c>
      <c r="I74" s="187">
        <v>0</v>
      </c>
      <c r="J74" s="184">
        <f>I74/B74*100</f>
        <v>0</v>
      </c>
      <c r="K74" s="183">
        <v>42</v>
      </c>
      <c r="L74" s="186">
        <f>K74/B74*100</f>
        <v>50.602409638554214</v>
      </c>
      <c r="M74" s="187">
        <v>2</v>
      </c>
      <c r="N74" s="184">
        <f>M74/B74*100</f>
        <v>2.4096385542168677</v>
      </c>
      <c r="O74" s="183">
        <v>7</v>
      </c>
      <c r="P74" s="184">
        <f>O74/B74*100</f>
        <v>8.433734939759036</v>
      </c>
      <c r="Q74" s="185">
        <v>24</v>
      </c>
      <c r="R74" s="186">
        <f>Q74/B74*100</f>
        <v>28.915662650602407</v>
      </c>
      <c r="S74" s="187">
        <v>59</v>
      </c>
      <c r="T74" s="184">
        <f>S74/B74*100</f>
        <v>71.08433734939759</v>
      </c>
      <c r="U74" s="4"/>
    </row>
    <row r="75" spans="1:21" ht="14.25">
      <c r="A75" s="52"/>
      <c r="B75" s="35"/>
      <c r="C75" s="31"/>
      <c r="D75" s="32"/>
      <c r="E75" s="31"/>
      <c r="F75" s="33"/>
      <c r="G75" s="34"/>
      <c r="H75" s="32"/>
      <c r="I75" s="31"/>
      <c r="J75" s="33"/>
      <c r="K75" s="34"/>
      <c r="L75" s="32"/>
      <c r="M75" s="31"/>
      <c r="N75" s="33"/>
      <c r="O75" s="183"/>
      <c r="P75" s="184"/>
      <c r="Q75" s="44"/>
      <c r="R75" s="37"/>
      <c r="S75" s="36"/>
      <c r="T75" s="38"/>
      <c r="U75" s="4"/>
    </row>
    <row r="76" spans="1:21" ht="14.25">
      <c r="A76" s="75" t="s">
        <v>68</v>
      </c>
      <c r="B76" s="191"/>
      <c r="C76" s="76"/>
      <c r="D76" s="77"/>
      <c r="E76" s="78"/>
      <c r="F76" s="77"/>
      <c r="G76" s="78"/>
      <c r="H76" s="77"/>
      <c r="I76" s="78"/>
      <c r="J76" s="77"/>
      <c r="K76" s="78"/>
      <c r="L76" s="79"/>
      <c r="M76" s="76"/>
      <c r="N76" s="77"/>
      <c r="O76" s="80"/>
      <c r="P76" s="81"/>
      <c r="Q76" s="82"/>
      <c r="R76" s="83"/>
      <c r="S76" s="84"/>
      <c r="T76" s="83"/>
      <c r="U76" s="4"/>
    </row>
    <row r="77" spans="1:22" s="204" customFormat="1" ht="14.25">
      <c r="A77" s="192" t="s">
        <v>140</v>
      </c>
      <c r="B77" s="193"/>
      <c r="C77" s="194"/>
      <c r="D77" s="195"/>
      <c r="E77" s="194"/>
      <c r="F77" s="195"/>
      <c r="G77" s="196"/>
      <c r="H77" s="195"/>
      <c r="I77" s="196"/>
      <c r="J77" s="195"/>
      <c r="K77" s="196"/>
      <c r="L77" s="197"/>
      <c r="M77" s="194"/>
      <c r="N77" s="195"/>
      <c r="O77" s="198"/>
      <c r="P77" s="199"/>
      <c r="Q77" s="200"/>
      <c r="R77" s="201"/>
      <c r="S77" s="280"/>
      <c r="T77" s="201"/>
      <c r="U77" s="202"/>
      <c r="V77" s="203"/>
    </row>
    <row r="78" spans="1:22" s="204" customFormat="1" ht="26.25">
      <c r="A78" s="192" t="s">
        <v>141</v>
      </c>
      <c r="B78" s="205">
        <v>223</v>
      </c>
      <c r="C78" s="206">
        <v>35</v>
      </c>
      <c r="D78" s="207">
        <f>C78/B78*100</f>
        <v>15.695067264573993</v>
      </c>
      <c r="E78" s="206">
        <v>18</v>
      </c>
      <c r="F78" s="207">
        <f>E78/B78*100</f>
        <v>8.071748878923767</v>
      </c>
      <c r="G78" s="208">
        <v>22</v>
      </c>
      <c r="H78" s="207">
        <f>G78/B78*100</f>
        <v>9.865470852017937</v>
      </c>
      <c r="I78" s="208">
        <f>SUM(I79:I90)</f>
        <v>1</v>
      </c>
      <c r="J78" s="207">
        <f>I78/B78*100</f>
        <v>0.4484304932735426</v>
      </c>
      <c r="K78" s="208">
        <v>115</v>
      </c>
      <c r="L78" s="209">
        <f>K78/B78*100</f>
        <v>51.569506726457405</v>
      </c>
      <c r="M78" s="206">
        <f>SUM(M79:M90)</f>
        <v>5</v>
      </c>
      <c r="N78" s="207">
        <f>M78/L78*100</f>
        <v>9.695652173913043</v>
      </c>
      <c r="O78" s="198">
        <f>SUM(O79:O90)</f>
        <v>28</v>
      </c>
      <c r="P78" s="199">
        <f>O78/B78*100</f>
        <v>12.556053811659194</v>
      </c>
      <c r="Q78" s="210">
        <v>90</v>
      </c>
      <c r="R78" s="211">
        <f>Q78/B78*100</f>
        <v>40.35874439461883</v>
      </c>
      <c r="S78" s="281">
        <v>133</v>
      </c>
      <c r="T78" s="211">
        <f>S78/B78*100</f>
        <v>59.64125560538116</v>
      </c>
      <c r="U78" s="202"/>
      <c r="V78" s="203"/>
    </row>
    <row r="79" spans="1:23" ht="14.25">
      <c r="A79" s="181" t="s">
        <v>142</v>
      </c>
      <c r="B79" s="182">
        <v>12</v>
      </c>
      <c r="C79" s="187">
        <v>3</v>
      </c>
      <c r="D79" s="186">
        <f aca="true" t="shared" si="9" ref="D79:D92">C79/B79*100</f>
        <v>25</v>
      </c>
      <c r="E79" s="187">
        <v>1</v>
      </c>
      <c r="F79" s="184">
        <f aca="true" t="shared" si="10" ref="F79:F92">E79/B79*100</f>
        <v>8.333333333333332</v>
      </c>
      <c r="G79" s="183">
        <v>0</v>
      </c>
      <c r="H79" s="184">
        <f aca="true" t="shared" si="11" ref="H79:H92">G79/B79*100</f>
        <v>0</v>
      </c>
      <c r="I79" s="183">
        <v>0</v>
      </c>
      <c r="J79" s="184">
        <f aca="true" t="shared" si="12" ref="J79:J92">I79/B79*100</f>
        <v>0</v>
      </c>
      <c r="K79" s="183">
        <v>6</v>
      </c>
      <c r="L79" s="186">
        <f aca="true" t="shared" si="13" ref="L79:L92">K79/B79*100</f>
        <v>50</v>
      </c>
      <c r="M79" s="187">
        <v>0</v>
      </c>
      <c r="N79" s="184">
        <f aca="true" t="shared" si="14" ref="N79:N92">M79/B79*100</f>
        <v>0</v>
      </c>
      <c r="O79" s="183">
        <v>1</v>
      </c>
      <c r="P79" s="184">
        <f aca="true" t="shared" si="15" ref="P79:P92">O79/B79*100</f>
        <v>8.333333333333332</v>
      </c>
      <c r="Q79" s="185">
        <v>4</v>
      </c>
      <c r="R79" s="184">
        <f aca="true" t="shared" si="16" ref="R79:R92">Q79/B79*100</f>
        <v>33.33333333333333</v>
      </c>
      <c r="S79" s="183">
        <v>8</v>
      </c>
      <c r="T79" s="184">
        <f aca="true" t="shared" si="17" ref="T79:T92">S79/B79*100</f>
        <v>66.66666666666666</v>
      </c>
      <c r="U79" s="4"/>
      <c r="V79" s="187"/>
      <c r="W79" s="187"/>
    </row>
    <row r="80" spans="1:23" ht="14.25">
      <c r="A80" s="181" t="s">
        <v>143</v>
      </c>
      <c r="B80" s="182">
        <v>5</v>
      </c>
      <c r="C80" s="31">
        <v>2</v>
      </c>
      <c r="D80" s="32">
        <f t="shared" si="9"/>
        <v>40</v>
      </c>
      <c r="E80" s="34">
        <v>0</v>
      </c>
      <c r="F80" s="32">
        <f t="shared" si="10"/>
        <v>0</v>
      </c>
      <c r="G80" s="31">
        <v>1</v>
      </c>
      <c r="H80" s="33">
        <f t="shared" si="11"/>
        <v>20</v>
      </c>
      <c r="I80" s="34">
        <v>1</v>
      </c>
      <c r="J80" s="33">
        <f t="shared" si="12"/>
        <v>20</v>
      </c>
      <c r="K80" s="34">
        <v>2</v>
      </c>
      <c r="L80" s="32">
        <f t="shared" si="13"/>
        <v>40</v>
      </c>
      <c r="M80" s="31">
        <v>0</v>
      </c>
      <c r="N80" s="33">
        <f t="shared" si="14"/>
        <v>0</v>
      </c>
      <c r="O80" s="183">
        <v>0</v>
      </c>
      <c r="P80" s="184">
        <f t="shared" si="15"/>
        <v>0</v>
      </c>
      <c r="Q80" s="185">
        <v>1</v>
      </c>
      <c r="R80" s="186">
        <f t="shared" si="16"/>
        <v>20</v>
      </c>
      <c r="S80" s="187">
        <v>4</v>
      </c>
      <c r="T80" s="184">
        <f t="shared" si="17"/>
        <v>80</v>
      </c>
      <c r="U80" s="4"/>
      <c r="V80" s="187"/>
      <c r="W80" s="187"/>
    </row>
    <row r="81" spans="1:23" ht="14.25">
      <c r="A81" s="181" t="s">
        <v>144</v>
      </c>
      <c r="B81" s="182">
        <v>2</v>
      </c>
      <c r="C81" s="31">
        <v>0</v>
      </c>
      <c r="D81" s="32">
        <f t="shared" si="9"/>
        <v>0</v>
      </c>
      <c r="E81" s="34">
        <v>0</v>
      </c>
      <c r="F81" s="32">
        <f t="shared" si="10"/>
        <v>0</v>
      </c>
      <c r="G81" s="31">
        <v>1</v>
      </c>
      <c r="H81" s="33">
        <f t="shared" si="11"/>
        <v>50</v>
      </c>
      <c r="I81" s="34">
        <v>0</v>
      </c>
      <c r="J81" s="33">
        <f t="shared" si="12"/>
        <v>0</v>
      </c>
      <c r="K81" s="34">
        <v>0</v>
      </c>
      <c r="L81" s="32">
        <f t="shared" si="13"/>
        <v>0</v>
      </c>
      <c r="M81" s="31">
        <v>0</v>
      </c>
      <c r="N81" s="33">
        <f t="shared" si="14"/>
        <v>0</v>
      </c>
      <c r="O81" s="183">
        <v>1</v>
      </c>
      <c r="P81" s="184">
        <f t="shared" si="15"/>
        <v>50</v>
      </c>
      <c r="Q81" s="185">
        <v>2</v>
      </c>
      <c r="R81" s="186">
        <f t="shared" si="16"/>
        <v>100</v>
      </c>
      <c r="S81" s="187">
        <v>0</v>
      </c>
      <c r="T81" s="184">
        <f t="shared" si="17"/>
        <v>0</v>
      </c>
      <c r="U81" s="4"/>
      <c r="V81" s="187"/>
      <c r="W81" s="187"/>
    </row>
    <row r="82" spans="1:23" ht="14.25">
      <c r="A82" s="181" t="s">
        <v>145</v>
      </c>
      <c r="B82" s="182">
        <f aca="true" t="shared" si="18" ref="B82:B90">C82+E82+G82+I82+K82+M82+O82</f>
        <v>62</v>
      </c>
      <c r="C82" s="187">
        <v>1</v>
      </c>
      <c r="D82" s="212">
        <f t="shared" si="9"/>
        <v>1.6129032258064515</v>
      </c>
      <c r="E82" s="183">
        <v>5</v>
      </c>
      <c r="F82" s="186">
        <f t="shared" si="10"/>
        <v>8.064516129032258</v>
      </c>
      <c r="G82" s="213">
        <v>5</v>
      </c>
      <c r="H82" s="212">
        <f t="shared" si="11"/>
        <v>8.064516129032258</v>
      </c>
      <c r="I82" s="183">
        <v>0</v>
      </c>
      <c r="J82" s="184">
        <f t="shared" si="12"/>
        <v>0</v>
      </c>
      <c r="K82" s="183">
        <v>39</v>
      </c>
      <c r="L82" s="186">
        <f t="shared" si="13"/>
        <v>62.903225806451616</v>
      </c>
      <c r="M82" s="187">
        <v>3</v>
      </c>
      <c r="N82" s="184">
        <f t="shared" si="14"/>
        <v>4.838709677419355</v>
      </c>
      <c r="O82" s="183">
        <v>9</v>
      </c>
      <c r="P82" s="184">
        <f t="shared" si="15"/>
        <v>14.516129032258066</v>
      </c>
      <c r="Q82" s="185">
        <v>18</v>
      </c>
      <c r="R82" s="186">
        <f t="shared" si="16"/>
        <v>29.03225806451613</v>
      </c>
      <c r="S82" s="187">
        <v>44</v>
      </c>
      <c r="T82" s="184">
        <f t="shared" si="17"/>
        <v>70.96774193548387</v>
      </c>
      <c r="U82" s="4"/>
      <c r="V82" s="187"/>
      <c r="W82" s="187"/>
    </row>
    <row r="83" spans="1:23" ht="14.25">
      <c r="A83" s="181" t="s">
        <v>146</v>
      </c>
      <c r="B83" s="182">
        <f t="shared" si="18"/>
        <v>6</v>
      </c>
      <c r="C83" s="187">
        <v>0</v>
      </c>
      <c r="D83" s="212">
        <f t="shared" si="9"/>
        <v>0</v>
      </c>
      <c r="E83" s="183">
        <v>2</v>
      </c>
      <c r="F83" s="186">
        <f t="shared" si="10"/>
        <v>33.33333333333333</v>
      </c>
      <c r="G83" s="213">
        <v>0</v>
      </c>
      <c r="H83" s="212">
        <f t="shared" si="11"/>
        <v>0</v>
      </c>
      <c r="I83" s="183">
        <v>0</v>
      </c>
      <c r="J83" s="184">
        <f t="shared" si="12"/>
        <v>0</v>
      </c>
      <c r="K83" s="183">
        <v>2</v>
      </c>
      <c r="L83" s="186">
        <f t="shared" si="13"/>
        <v>33.33333333333333</v>
      </c>
      <c r="M83" s="187">
        <v>0</v>
      </c>
      <c r="N83" s="184">
        <f t="shared" si="14"/>
        <v>0</v>
      </c>
      <c r="O83" s="183">
        <v>2</v>
      </c>
      <c r="P83" s="184">
        <f t="shared" si="15"/>
        <v>33.33333333333333</v>
      </c>
      <c r="Q83" s="185">
        <v>1</v>
      </c>
      <c r="R83" s="186">
        <f t="shared" si="16"/>
        <v>16.666666666666664</v>
      </c>
      <c r="S83" s="187">
        <v>5</v>
      </c>
      <c r="T83" s="184">
        <f t="shared" si="17"/>
        <v>83.33333333333334</v>
      </c>
      <c r="U83" s="4"/>
      <c r="V83" s="187"/>
      <c r="W83" s="187"/>
    </row>
    <row r="84" spans="1:23" ht="14.25">
      <c r="A84" s="181" t="s">
        <v>147</v>
      </c>
      <c r="B84" s="182">
        <f t="shared" si="18"/>
        <v>2</v>
      </c>
      <c r="C84" s="187">
        <v>0</v>
      </c>
      <c r="D84" s="212">
        <f t="shared" si="9"/>
        <v>0</v>
      </c>
      <c r="E84" s="183">
        <v>0</v>
      </c>
      <c r="F84" s="186">
        <f t="shared" si="10"/>
        <v>0</v>
      </c>
      <c r="G84" s="213">
        <v>0</v>
      </c>
      <c r="H84" s="212">
        <f t="shared" si="11"/>
        <v>0</v>
      </c>
      <c r="I84" s="183">
        <v>0</v>
      </c>
      <c r="J84" s="184">
        <f t="shared" si="12"/>
        <v>0</v>
      </c>
      <c r="K84" s="183">
        <v>1</v>
      </c>
      <c r="L84" s="186">
        <f t="shared" si="13"/>
        <v>50</v>
      </c>
      <c r="M84" s="187">
        <v>0</v>
      </c>
      <c r="N84" s="184">
        <f t="shared" si="14"/>
        <v>0</v>
      </c>
      <c r="O84" s="183">
        <v>1</v>
      </c>
      <c r="P84" s="184">
        <f t="shared" si="15"/>
        <v>50</v>
      </c>
      <c r="Q84" s="185">
        <v>1</v>
      </c>
      <c r="R84" s="186">
        <f t="shared" si="16"/>
        <v>50</v>
      </c>
      <c r="S84" s="187">
        <v>1</v>
      </c>
      <c r="T84" s="184">
        <f t="shared" si="17"/>
        <v>50</v>
      </c>
      <c r="U84" s="4"/>
      <c r="V84" s="187"/>
      <c r="W84" s="187"/>
    </row>
    <row r="85" spans="1:23" ht="14.25">
      <c r="A85" s="181" t="s">
        <v>148</v>
      </c>
      <c r="B85" s="182">
        <f t="shared" si="18"/>
        <v>15</v>
      </c>
      <c r="C85" s="187">
        <v>1</v>
      </c>
      <c r="D85" s="212">
        <f t="shared" si="9"/>
        <v>6.666666666666667</v>
      </c>
      <c r="E85" s="183">
        <v>0</v>
      </c>
      <c r="F85" s="186">
        <f t="shared" si="10"/>
        <v>0</v>
      </c>
      <c r="G85" s="213">
        <v>1</v>
      </c>
      <c r="H85" s="212">
        <f t="shared" si="11"/>
        <v>6.666666666666667</v>
      </c>
      <c r="I85" s="183">
        <v>0</v>
      </c>
      <c r="J85" s="184">
        <f t="shared" si="12"/>
        <v>0</v>
      </c>
      <c r="K85" s="183">
        <v>11</v>
      </c>
      <c r="L85" s="186">
        <f t="shared" si="13"/>
        <v>73.33333333333333</v>
      </c>
      <c r="M85" s="187">
        <v>0</v>
      </c>
      <c r="N85" s="184">
        <f t="shared" si="14"/>
        <v>0</v>
      </c>
      <c r="O85" s="183">
        <v>2</v>
      </c>
      <c r="P85" s="184">
        <f t="shared" si="15"/>
        <v>13.333333333333334</v>
      </c>
      <c r="Q85" s="185">
        <v>10</v>
      </c>
      <c r="R85" s="186">
        <f t="shared" si="16"/>
        <v>66.66666666666666</v>
      </c>
      <c r="S85" s="187">
        <v>5</v>
      </c>
      <c r="T85" s="184">
        <f t="shared" si="17"/>
        <v>33.33333333333333</v>
      </c>
      <c r="U85" s="4"/>
      <c r="V85" s="187"/>
      <c r="W85" s="187"/>
    </row>
    <row r="86" spans="1:23" ht="14.25">
      <c r="A86" s="181" t="s">
        <v>149</v>
      </c>
      <c r="B86" s="182">
        <f t="shared" si="18"/>
        <v>38</v>
      </c>
      <c r="C86" s="31">
        <v>12</v>
      </c>
      <c r="D86" s="33">
        <f t="shared" si="9"/>
        <v>31.57894736842105</v>
      </c>
      <c r="E86" s="34">
        <v>2</v>
      </c>
      <c r="F86" s="32">
        <f t="shared" si="10"/>
        <v>5.263157894736842</v>
      </c>
      <c r="G86" s="31">
        <v>4</v>
      </c>
      <c r="H86" s="33">
        <f t="shared" si="11"/>
        <v>10.526315789473683</v>
      </c>
      <c r="I86" s="34">
        <v>0</v>
      </c>
      <c r="J86" s="33">
        <f t="shared" si="12"/>
        <v>0</v>
      </c>
      <c r="K86" s="34">
        <v>17</v>
      </c>
      <c r="L86" s="32">
        <f t="shared" si="13"/>
        <v>44.73684210526316</v>
      </c>
      <c r="M86" s="31">
        <v>1</v>
      </c>
      <c r="N86" s="33">
        <f t="shared" si="14"/>
        <v>2.631578947368421</v>
      </c>
      <c r="O86" s="183">
        <v>2</v>
      </c>
      <c r="P86" s="184">
        <f t="shared" si="15"/>
        <v>5.263157894736842</v>
      </c>
      <c r="Q86" s="185">
        <v>19</v>
      </c>
      <c r="R86" s="186">
        <f t="shared" si="16"/>
        <v>50</v>
      </c>
      <c r="S86" s="187">
        <v>19</v>
      </c>
      <c r="T86" s="184">
        <f t="shared" si="17"/>
        <v>50</v>
      </c>
      <c r="U86" s="4"/>
      <c r="V86" s="187"/>
      <c r="W86" s="187"/>
    </row>
    <row r="87" spans="1:23" ht="14.25">
      <c r="A87" s="181" t="s">
        <v>150</v>
      </c>
      <c r="B87" s="182">
        <f t="shared" si="18"/>
        <v>2</v>
      </c>
      <c r="C87" s="187">
        <v>0</v>
      </c>
      <c r="D87" s="212">
        <f t="shared" si="9"/>
        <v>0</v>
      </c>
      <c r="E87" s="183">
        <v>0</v>
      </c>
      <c r="F87" s="186">
        <f t="shared" si="10"/>
        <v>0</v>
      </c>
      <c r="G87" s="213">
        <v>0</v>
      </c>
      <c r="H87" s="212">
        <f t="shared" si="11"/>
        <v>0</v>
      </c>
      <c r="I87" s="183">
        <v>0</v>
      </c>
      <c r="J87" s="184">
        <f t="shared" si="12"/>
        <v>0</v>
      </c>
      <c r="K87" s="183">
        <v>2</v>
      </c>
      <c r="L87" s="186">
        <f t="shared" si="13"/>
        <v>100</v>
      </c>
      <c r="M87" s="187">
        <v>0</v>
      </c>
      <c r="N87" s="184">
        <f t="shared" si="14"/>
        <v>0</v>
      </c>
      <c r="O87" s="183">
        <v>0</v>
      </c>
      <c r="P87" s="184">
        <f t="shared" si="15"/>
        <v>0</v>
      </c>
      <c r="Q87" s="185">
        <v>2</v>
      </c>
      <c r="R87" s="186">
        <f t="shared" si="16"/>
        <v>100</v>
      </c>
      <c r="S87" s="187">
        <v>0</v>
      </c>
      <c r="T87" s="184">
        <f t="shared" si="17"/>
        <v>0</v>
      </c>
      <c r="U87" s="4"/>
      <c r="V87" s="187"/>
      <c r="W87" s="187"/>
    </row>
    <row r="88" spans="1:23" ht="14.25">
      <c r="A88" s="181" t="s">
        <v>151</v>
      </c>
      <c r="B88" s="182">
        <f t="shared" si="18"/>
        <v>48</v>
      </c>
      <c r="C88" s="187">
        <v>2</v>
      </c>
      <c r="D88" s="212">
        <f t="shared" si="9"/>
        <v>4.166666666666666</v>
      </c>
      <c r="E88" s="183">
        <v>5</v>
      </c>
      <c r="F88" s="186">
        <f t="shared" si="10"/>
        <v>10.416666666666668</v>
      </c>
      <c r="G88" s="213">
        <v>3</v>
      </c>
      <c r="H88" s="212">
        <f t="shared" si="11"/>
        <v>6.25</v>
      </c>
      <c r="I88" s="183">
        <v>0</v>
      </c>
      <c r="J88" s="184">
        <f t="shared" si="12"/>
        <v>0</v>
      </c>
      <c r="K88" s="183">
        <v>29</v>
      </c>
      <c r="L88" s="186">
        <f t="shared" si="13"/>
        <v>60.416666666666664</v>
      </c>
      <c r="M88" s="187">
        <v>1</v>
      </c>
      <c r="N88" s="184">
        <f t="shared" si="14"/>
        <v>2.083333333333333</v>
      </c>
      <c r="O88" s="183">
        <v>8</v>
      </c>
      <c r="P88" s="184">
        <f t="shared" si="15"/>
        <v>16.666666666666664</v>
      </c>
      <c r="Q88" s="185">
        <v>22</v>
      </c>
      <c r="R88" s="186">
        <f t="shared" si="16"/>
        <v>45.83333333333333</v>
      </c>
      <c r="S88" s="187">
        <v>26</v>
      </c>
      <c r="T88" s="184">
        <f t="shared" si="17"/>
        <v>54.166666666666664</v>
      </c>
      <c r="U88" s="4"/>
      <c r="V88" s="187"/>
      <c r="W88" s="187"/>
    </row>
    <row r="89" spans="1:23" ht="14.25">
      <c r="A89" s="181" t="s">
        <v>152</v>
      </c>
      <c r="B89" s="182">
        <v>9</v>
      </c>
      <c r="C89" s="187">
        <v>0</v>
      </c>
      <c r="D89" s="212">
        <f t="shared" si="9"/>
        <v>0</v>
      </c>
      <c r="E89" s="183">
        <v>1</v>
      </c>
      <c r="F89" s="186">
        <f t="shared" si="10"/>
        <v>11.11111111111111</v>
      </c>
      <c r="G89" s="213">
        <v>5</v>
      </c>
      <c r="H89" s="212">
        <f t="shared" si="11"/>
        <v>55.55555555555556</v>
      </c>
      <c r="I89" s="183">
        <v>0</v>
      </c>
      <c r="J89" s="184">
        <f t="shared" si="12"/>
        <v>0</v>
      </c>
      <c r="K89" s="183">
        <v>2</v>
      </c>
      <c r="L89" s="186">
        <f t="shared" si="13"/>
        <v>22.22222222222222</v>
      </c>
      <c r="M89" s="187">
        <v>0</v>
      </c>
      <c r="N89" s="184">
        <f t="shared" si="14"/>
        <v>0</v>
      </c>
      <c r="O89" s="183">
        <v>2</v>
      </c>
      <c r="P89" s="184">
        <f t="shared" si="15"/>
        <v>22.22222222222222</v>
      </c>
      <c r="Q89" s="185">
        <v>3</v>
      </c>
      <c r="R89" s="186">
        <f t="shared" si="16"/>
        <v>33.33333333333333</v>
      </c>
      <c r="S89" s="187">
        <v>6</v>
      </c>
      <c r="T89" s="184">
        <f t="shared" si="17"/>
        <v>66.66666666666666</v>
      </c>
      <c r="U89" s="4"/>
      <c r="V89" s="187"/>
      <c r="W89" s="187"/>
    </row>
    <row r="90" spans="1:23" ht="14.25">
      <c r="A90" s="188" t="s">
        <v>153</v>
      </c>
      <c r="B90" s="182">
        <f t="shared" si="18"/>
        <v>5</v>
      </c>
      <c r="C90" s="187">
        <v>5</v>
      </c>
      <c r="D90" s="212">
        <f t="shared" si="9"/>
        <v>100</v>
      </c>
      <c r="E90" s="183">
        <v>0</v>
      </c>
      <c r="F90" s="186">
        <f t="shared" si="10"/>
        <v>0</v>
      </c>
      <c r="G90" s="213">
        <v>0</v>
      </c>
      <c r="H90" s="212">
        <f t="shared" si="11"/>
        <v>0</v>
      </c>
      <c r="I90" s="183">
        <v>0</v>
      </c>
      <c r="J90" s="184">
        <f t="shared" si="12"/>
        <v>0</v>
      </c>
      <c r="K90" s="183">
        <v>0</v>
      </c>
      <c r="L90" s="186">
        <f t="shared" si="13"/>
        <v>0</v>
      </c>
      <c r="M90" s="187">
        <v>0</v>
      </c>
      <c r="N90" s="184">
        <f t="shared" si="14"/>
        <v>0</v>
      </c>
      <c r="O90" s="183">
        <v>0</v>
      </c>
      <c r="P90" s="184">
        <f t="shared" si="15"/>
        <v>0</v>
      </c>
      <c r="Q90" s="185">
        <v>1</v>
      </c>
      <c r="R90" s="186">
        <f t="shared" si="16"/>
        <v>20</v>
      </c>
      <c r="S90" s="187">
        <v>4</v>
      </c>
      <c r="T90" s="184">
        <f t="shared" si="17"/>
        <v>80</v>
      </c>
      <c r="U90" s="4"/>
      <c r="V90" s="187"/>
      <c r="W90" s="187"/>
    </row>
    <row r="91" spans="1:23" ht="14.25">
      <c r="A91" s="181" t="s">
        <v>24</v>
      </c>
      <c r="B91" s="182">
        <f>C91+E91+G91+I91+K91+M91+O91</f>
        <v>3</v>
      </c>
      <c r="C91" s="31">
        <v>1</v>
      </c>
      <c r="D91" s="51">
        <f t="shared" si="9"/>
        <v>33.33333333333333</v>
      </c>
      <c r="E91" s="31">
        <v>0</v>
      </c>
      <c r="F91" s="33">
        <f t="shared" si="10"/>
        <v>0</v>
      </c>
      <c r="G91" s="34">
        <v>1</v>
      </c>
      <c r="H91" s="32">
        <f t="shared" si="11"/>
        <v>33.33333333333333</v>
      </c>
      <c r="I91" s="31">
        <v>0</v>
      </c>
      <c r="J91" s="33">
        <f t="shared" si="12"/>
        <v>0</v>
      </c>
      <c r="K91" s="34">
        <v>1</v>
      </c>
      <c r="L91" s="32">
        <f t="shared" si="13"/>
        <v>33.33333333333333</v>
      </c>
      <c r="M91" s="31">
        <v>0</v>
      </c>
      <c r="N91" s="33">
        <f t="shared" si="14"/>
        <v>0</v>
      </c>
      <c r="O91" s="183">
        <v>0</v>
      </c>
      <c r="P91" s="184">
        <f t="shared" si="15"/>
        <v>0</v>
      </c>
      <c r="Q91" s="185">
        <v>1</v>
      </c>
      <c r="R91" s="186">
        <f t="shared" si="16"/>
        <v>33.33333333333333</v>
      </c>
      <c r="S91" s="187">
        <v>2</v>
      </c>
      <c r="T91" s="184">
        <f t="shared" si="17"/>
        <v>66.66666666666666</v>
      </c>
      <c r="U91" s="4"/>
      <c r="V91" s="187"/>
      <c r="W91" s="187"/>
    </row>
    <row r="92" spans="1:23" ht="14.25">
      <c r="A92" s="181" t="s">
        <v>43</v>
      </c>
      <c r="B92" s="182">
        <f>C92+E92+G92+I92+K92+M92+O92</f>
        <v>14</v>
      </c>
      <c r="C92" s="187">
        <v>8</v>
      </c>
      <c r="D92" s="186">
        <f t="shared" si="9"/>
        <v>57.14285714285714</v>
      </c>
      <c r="E92" s="187">
        <v>2</v>
      </c>
      <c r="F92" s="184">
        <f t="shared" si="10"/>
        <v>14.285714285714285</v>
      </c>
      <c r="G92" s="183">
        <v>1</v>
      </c>
      <c r="H92" s="186">
        <f t="shared" si="11"/>
        <v>7.142857142857142</v>
      </c>
      <c r="I92" s="187">
        <v>0</v>
      </c>
      <c r="J92" s="184">
        <f t="shared" si="12"/>
        <v>0</v>
      </c>
      <c r="K92" s="183">
        <v>3</v>
      </c>
      <c r="L92" s="186">
        <f t="shared" si="13"/>
        <v>21.428571428571427</v>
      </c>
      <c r="M92" s="187">
        <v>0</v>
      </c>
      <c r="N92" s="184">
        <f t="shared" si="14"/>
        <v>0</v>
      </c>
      <c r="O92" s="183">
        <v>0</v>
      </c>
      <c r="P92" s="184">
        <f t="shared" si="15"/>
        <v>0</v>
      </c>
      <c r="Q92" s="185">
        <v>5</v>
      </c>
      <c r="R92" s="186">
        <f t="shared" si="16"/>
        <v>35.714285714285715</v>
      </c>
      <c r="S92" s="187">
        <v>9</v>
      </c>
      <c r="T92" s="184">
        <f t="shared" si="17"/>
        <v>64.28571428571429</v>
      </c>
      <c r="U92" s="4"/>
      <c r="V92" s="187"/>
      <c r="W92" s="187"/>
    </row>
    <row r="93" spans="1:23" ht="26.25">
      <c r="A93" s="192" t="s">
        <v>154</v>
      </c>
      <c r="B93" s="85">
        <f>SUM(B94:B99)</f>
        <v>14</v>
      </c>
      <c r="C93" s="6">
        <f>SUM(C94:C99)</f>
        <v>1</v>
      </c>
      <c r="D93" s="60">
        <f aca="true" t="shared" si="19" ref="D93:D100">C93/B93*100</f>
        <v>7.142857142857142</v>
      </c>
      <c r="E93" s="214">
        <f>SUM(E94:E99)</f>
        <v>0</v>
      </c>
      <c r="F93" s="60">
        <f aca="true" t="shared" si="20" ref="F93:F100">E93/B93*100</f>
        <v>0</v>
      </c>
      <c r="G93" s="214">
        <f>SUM(G94:G99)</f>
        <v>0</v>
      </c>
      <c r="H93" s="60">
        <f aca="true" t="shared" si="21" ref="H93:H100">G93/B93*100</f>
        <v>0</v>
      </c>
      <c r="I93" s="214">
        <f>SUM(I94:I99)</f>
        <v>0</v>
      </c>
      <c r="J93" s="60">
        <f aca="true" t="shared" si="22" ref="J93:J100">I93/B93*100</f>
        <v>0</v>
      </c>
      <c r="K93" s="214">
        <f>SUM(K94:K99)</f>
        <v>10</v>
      </c>
      <c r="L93" s="60">
        <f aca="true" t="shared" si="23" ref="L93:L100">K93/B93*100</f>
        <v>71.42857142857143</v>
      </c>
      <c r="M93" s="214">
        <f>SUM(M94:M99)</f>
        <v>0</v>
      </c>
      <c r="N93" s="60">
        <f>M93/L93*100</f>
        <v>0</v>
      </c>
      <c r="O93" s="214">
        <f>SUM(O94:O99)</f>
        <v>3</v>
      </c>
      <c r="P93" s="60">
        <f aca="true" t="shared" si="24" ref="P93:P100">O93/B93*100</f>
        <v>21.428571428571427</v>
      </c>
      <c r="Q93" s="6">
        <f>SUM(Q94:Q99)</f>
        <v>3</v>
      </c>
      <c r="R93" s="58">
        <f aca="true" t="shared" si="25" ref="R93:R100">Q93/B93*100</f>
        <v>21.428571428571427</v>
      </c>
      <c r="S93" s="8">
        <f>SUM(S94:S99)</f>
        <v>11</v>
      </c>
      <c r="T93" s="60">
        <f aca="true" t="shared" si="26" ref="T93:T100">S93/B93*100</f>
        <v>78.57142857142857</v>
      </c>
      <c r="U93" s="4"/>
      <c r="V93" s="279"/>
      <c r="W93" s="4"/>
    </row>
    <row r="94" spans="1:21" ht="14.25">
      <c r="A94" s="181" t="s">
        <v>71</v>
      </c>
      <c r="B94" s="182">
        <f aca="true" t="shared" si="27" ref="B94:B99">C94+E94+G94+I94+K94+M94+O94</f>
        <v>3</v>
      </c>
      <c r="C94" s="68">
        <v>1</v>
      </c>
      <c r="D94" s="69">
        <f t="shared" si="19"/>
        <v>33.33333333333333</v>
      </c>
      <c r="E94" s="68">
        <v>0</v>
      </c>
      <c r="F94" s="70">
        <f t="shared" si="20"/>
        <v>0</v>
      </c>
      <c r="G94" s="71">
        <v>0</v>
      </c>
      <c r="H94" s="69">
        <f t="shared" si="21"/>
        <v>0</v>
      </c>
      <c r="I94" s="68">
        <v>0</v>
      </c>
      <c r="J94" s="70">
        <f t="shared" si="22"/>
        <v>0</v>
      </c>
      <c r="K94" s="71">
        <v>1</v>
      </c>
      <c r="L94" s="69">
        <f t="shared" si="23"/>
        <v>33.33333333333333</v>
      </c>
      <c r="M94" s="68">
        <v>0</v>
      </c>
      <c r="N94" s="70">
        <f aca="true" t="shared" si="28" ref="N94:N99">M94/B94*100</f>
        <v>0</v>
      </c>
      <c r="O94" s="71">
        <v>1</v>
      </c>
      <c r="P94" s="70">
        <f t="shared" si="24"/>
        <v>33.33333333333333</v>
      </c>
      <c r="Q94" s="72">
        <v>0</v>
      </c>
      <c r="R94" s="69">
        <f t="shared" si="25"/>
        <v>0</v>
      </c>
      <c r="S94" s="68">
        <v>3</v>
      </c>
      <c r="T94" s="70">
        <f t="shared" si="26"/>
        <v>100</v>
      </c>
      <c r="U94" s="4"/>
    </row>
    <row r="95" spans="1:21" ht="14.25">
      <c r="A95" s="188" t="s">
        <v>72</v>
      </c>
      <c r="B95" s="182">
        <f t="shared" si="27"/>
        <v>1</v>
      </c>
      <c r="C95" s="68">
        <v>0</v>
      </c>
      <c r="D95" s="69">
        <f t="shared" si="19"/>
        <v>0</v>
      </c>
      <c r="E95" s="68">
        <v>0</v>
      </c>
      <c r="F95" s="70">
        <f t="shared" si="20"/>
        <v>0</v>
      </c>
      <c r="G95" s="71">
        <v>0</v>
      </c>
      <c r="H95" s="69">
        <f t="shared" si="21"/>
        <v>0</v>
      </c>
      <c r="I95" s="68">
        <v>0</v>
      </c>
      <c r="J95" s="70">
        <f t="shared" si="22"/>
        <v>0</v>
      </c>
      <c r="K95" s="71">
        <v>1</v>
      </c>
      <c r="L95" s="69">
        <f t="shared" si="23"/>
        <v>100</v>
      </c>
      <c r="M95" s="68">
        <v>0</v>
      </c>
      <c r="N95" s="70">
        <f t="shared" si="28"/>
        <v>0</v>
      </c>
      <c r="O95" s="71">
        <v>0</v>
      </c>
      <c r="P95" s="70">
        <f t="shared" si="24"/>
        <v>0</v>
      </c>
      <c r="Q95" s="72">
        <v>0</v>
      </c>
      <c r="R95" s="69">
        <f t="shared" si="25"/>
        <v>0</v>
      </c>
      <c r="S95" s="68">
        <v>1</v>
      </c>
      <c r="T95" s="70">
        <f t="shared" si="26"/>
        <v>100</v>
      </c>
      <c r="U95" s="4"/>
    </row>
    <row r="96" spans="1:21" ht="14.25">
      <c r="A96" s="181" t="s">
        <v>73</v>
      </c>
      <c r="B96" s="182">
        <f t="shared" si="27"/>
        <v>3</v>
      </c>
      <c r="C96" s="68">
        <v>0</v>
      </c>
      <c r="D96" s="69">
        <f t="shared" si="19"/>
        <v>0</v>
      </c>
      <c r="E96" s="68">
        <v>0</v>
      </c>
      <c r="F96" s="70">
        <f t="shared" si="20"/>
        <v>0</v>
      </c>
      <c r="G96" s="71">
        <v>0</v>
      </c>
      <c r="H96" s="69">
        <f t="shared" si="21"/>
        <v>0</v>
      </c>
      <c r="I96" s="68">
        <v>0</v>
      </c>
      <c r="J96" s="70">
        <f t="shared" si="22"/>
        <v>0</v>
      </c>
      <c r="K96" s="71">
        <v>2</v>
      </c>
      <c r="L96" s="69">
        <f t="shared" si="23"/>
        <v>66.66666666666666</v>
      </c>
      <c r="M96" s="68">
        <v>0</v>
      </c>
      <c r="N96" s="70">
        <f t="shared" si="28"/>
        <v>0</v>
      </c>
      <c r="O96" s="71">
        <v>1</v>
      </c>
      <c r="P96" s="70">
        <f t="shared" si="24"/>
        <v>33.33333333333333</v>
      </c>
      <c r="Q96" s="72">
        <v>0</v>
      </c>
      <c r="R96" s="69">
        <f t="shared" si="25"/>
        <v>0</v>
      </c>
      <c r="S96" s="68">
        <v>3</v>
      </c>
      <c r="T96" s="70">
        <f t="shared" si="26"/>
        <v>100</v>
      </c>
      <c r="U96" s="4"/>
    </row>
    <row r="97" spans="1:21" ht="14.25">
      <c r="A97" s="181" t="s">
        <v>74</v>
      </c>
      <c r="B97" s="182">
        <f t="shared" si="27"/>
        <v>3</v>
      </c>
      <c r="C97" s="68">
        <v>0</v>
      </c>
      <c r="D97" s="69">
        <f t="shared" si="19"/>
        <v>0</v>
      </c>
      <c r="E97" s="68">
        <v>0</v>
      </c>
      <c r="F97" s="70">
        <f t="shared" si="20"/>
        <v>0</v>
      </c>
      <c r="G97" s="71">
        <v>0</v>
      </c>
      <c r="H97" s="69">
        <f t="shared" si="21"/>
        <v>0</v>
      </c>
      <c r="I97" s="68">
        <v>0</v>
      </c>
      <c r="J97" s="70">
        <f t="shared" si="22"/>
        <v>0</v>
      </c>
      <c r="K97" s="71">
        <v>3</v>
      </c>
      <c r="L97" s="69">
        <f t="shared" si="23"/>
        <v>100</v>
      </c>
      <c r="M97" s="68">
        <v>0</v>
      </c>
      <c r="N97" s="70">
        <f t="shared" si="28"/>
        <v>0</v>
      </c>
      <c r="O97" s="71">
        <v>0</v>
      </c>
      <c r="P97" s="70">
        <f t="shared" si="24"/>
        <v>0</v>
      </c>
      <c r="Q97" s="72">
        <v>0</v>
      </c>
      <c r="R97" s="69">
        <f t="shared" si="25"/>
        <v>0</v>
      </c>
      <c r="S97" s="68">
        <v>3</v>
      </c>
      <c r="T97" s="70">
        <f t="shared" si="26"/>
        <v>100</v>
      </c>
      <c r="U97" s="4"/>
    </row>
    <row r="98" spans="1:21" ht="14.25">
      <c r="A98" s="181" t="s">
        <v>75</v>
      </c>
      <c r="B98" s="182">
        <f t="shared" si="27"/>
        <v>3</v>
      </c>
      <c r="C98" s="68">
        <v>0</v>
      </c>
      <c r="D98" s="69">
        <f t="shared" si="19"/>
        <v>0</v>
      </c>
      <c r="E98" s="68">
        <v>0</v>
      </c>
      <c r="F98" s="70">
        <f t="shared" si="20"/>
        <v>0</v>
      </c>
      <c r="G98" s="71">
        <v>0</v>
      </c>
      <c r="H98" s="69">
        <f t="shared" si="21"/>
        <v>0</v>
      </c>
      <c r="I98" s="68">
        <v>0</v>
      </c>
      <c r="J98" s="70">
        <f t="shared" si="22"/>
        <v>0</v>
      </c>
      <c r="K98" s="71">
        <v>3</v>
      </c>
      <c r="L98" s="69">
        <f t="shared" si="23"/>
        <v>100</v>
      </c>
      <c r="M98" s="68">
        <v>0</v>
      </c>
      <c r="N98" s="70">
        <f t="shared" si="28"/>
        <v>0</v>
      </c>
      <c r="O98" s="71">
        <v>0</v>
      </c>
      <c r="P98" s="70">
        <f t="shared" si="24"/>
        <v>0</v>
      </c>
      <c r="Q98" s="72">
        <v>2</v>
      </c>
      <c r="R98" s="69">
        <f t="shared" si="25"/>
        <v>66.66666666666666</v>
      </c>
      <c r="S98" s="68">
        <v>1</v>
      </c>
      <c r="T98" s="70">
        <f t="shared" si="26"/>
        <v>33.33333333333333</v>
      </c>
      <c r="U98" s="4"/>
    </row>
    <row r="99" spans="1:21" ht="14.25">
      <c r="A99" s="181" t="s">
        <v>76</v>
      </c>
      <c r="B99" s="182">
        <f t="shared" si="27"/>
        <v>1</v>
      </c>
      <c r="C99" s="68">
        <v>0</v>
      </c>
      <c r="D99" s="69">
        <f t="shared" si="19"/>
        <v>0</v>
      </c>
      <c r="E99" s="68">
        <v>0</v>
      </c>
      <c r="F99" s="70">
        <f t="shared" si="20"/>
        <v>0</v>
      </c>
      <c r="G99" s="71">
        <v>0</v>
      </c>
      <c r="H99" s="69">
        <f t="shared" si="21"/>
        <v>0</v>
      </c>
      <c r="I99" s="68">
        <v>0</v>
      </c>
      <c r="J99" s="70">
        <f t="shared" si="22"/>
        <v>0</v>
      </c>
      <c r="K99" s="71">
        <v>0</v>
      </c>
      <c r="L99" s="69">
        <f t="shared" si="23"/>
        <v>0</v>
      </c>
      <c r="M99" s="68">
        <v>0</v>
      </c>
      <c r="N99" s="70">
        <f t="shared" si="28"/>
        <v>0</v>
      </c>
      <c r="O99" s="71">
        <v>1</v>
      </c>
      <c r="P99" s="70">
        <f t="shared" si="24"/>
        <v>100</v>
      </c>
      <c r="Q99" s="72">
        <v>1</v>
      </c>
      <c r="R99" s="69">
        <f t="shared" si="25"/>
        <v>100</v>
      </c>
      <c r="S99" s="68">
        <v>0</v>
      </c>
      <c r="T99" s="70">
        <f t="shared" si="26"/>
        <v>0</v>
      </c>
      <c r="U99" s="4"/>
    </row>
    <row r="100" spans="1:21" ht="39">
      <c r="A100" s="192" t="s">
        <v>155</v>
      </c>
      <c r="B100" s="85">
        <f>SUM(B101:B106)</f>
        <v>22</v>
      </c>
      <c r="C100" s="59">
        <f>SUM(C101:C106)</f>
        <v>7</v>
      </c>
      <c r="D100" s="58">
        <f t="shared" si="19"/>
        <v>31.818181818181817</v>
      </c>
      <c r="E100" s="59">
        <f>SUM(E101:E106)</f>
        <v>5</v>
      </c>
      <c r="F100" s="60">
        <f t="shared" si="20"/>
        <v>22.727272727272727</v>
      </c>
      <c r="G100" s="215">
        <f>SUM(G101:G106)</f>
        <v>4</v>
      </c>
      <c r="H100" s="58">
        <f t="shared" si="21"/>
        <v>18.181818181818183</v>
      </c>
      <c r="I100" s="59">
        <f>SUM(I101:I106)</f>
        <v>0</v>
      </c>
      <c r="J100" s="60">
        <f t="shared" si="22"/>
        <v>0</v>
      </c>
      <c r="K100" s="215">
        <f>SUM(K101:K106)</f>
        <v>6</v>
      </c>
      <c r="L100" s="58">
        <f t="shared" si="23"/>
        <v>27.27272727272727</v>
      </c>
      <c r="M100" s="59">
        <f>SUM(M101:M106)</f>
        <v>0</v>
      </c>
      <c r="N100" s="60">
        <f>M100/L100*100</f>
        <v>0</v>
      </c>
      <c r="O100" s="215">
        <f>SUM(O101:O106)</f>
        <v>3</v>
      </c>
      <c r="P100" s="60">
        <f t="shared" si="24"/>
        <v>13.636363636363635</v>
      </c>
      <c r="Q100" s="57">
        <f>SUM(Q101:Q106)</f>
        <v>9</v>
      </c>
      <c r="R100" s="58">
        <f t="shared" si="25"/>
        <v>40.909090909090914</v>
      </c>
      <c r="S100" s="59">
        <f>SUM(S101:S106)</f>
        <v>13</v>
      </c>
      <c r="T100" s="60">
        <f t="shared" si="26"/>
        <v>59.09090909090909</v>
      </c>
      <c r="U100" s="4"/>
    </row>
    <row r="101" spans="1:21" ht="14.25">
      <c r="A101" s="216" t="s">
        <v>156</v>
      </c>
      <c r="B101" s="182">
        <v>8</v>
      </c>
      <c r="C101" s="68">
        <v>2</v>
      </c>
      <c r="D101" s="69">
        <f aca="true" t="shared" si="29" ref="D101:D106">C101/B101*100</f>
        <v>25</v>
      </c>
      <c r="E101" s="68">
        <v>4</v>
      </c>
      <c r="F101" s="70">
        <f aca="true" t="shared" si="30" ref="F101:F106">E101/B101*100</f>
        <v>50</v>
      </c>
      <c r="G101" s="71">
        <v>1</v>
      </c>
      <c r="H101" s="69">
        <f aca="true" t="shared" si="31" ref="H101:H106">G101/B101*100</f>
        <v>12.5</v>
      </c>
      <c r="I101" s="68">
        <v>0</v>
      </c>
      <c r="J101" s="70">
        <f aca="true" t="shared" si="32" ref="J101:J106">I101/B101*100</f>
        <v>0</v>
      </c>
      <c r="K101" s="71">
        <v>3</v>
      </c>
      <c r="L101" s="69">
        <f aca="true" t="shared" si="33" ref="L101:L106">K101/B101*100</f>
        <v>37.5</v>
      </c>
      <c r="M101" s="68">
        <v>0</v>
      </c>
      <c r="N101" s="70">
        <f>M101/L101*100</f>
        <v>0</v>
      </c>
      <c r="O101" s="71">
        <v>0</v>
      </c>
      <c r="P101" s="70">
        <f aca="true" t="shared" si="34" ref="P101:P106">O101/B101*100</f>
        <v>0</v>
      </c>
      <c r="Q101" s="72">
        <v>4</v>
      </c>
      <c r="R101" s="69">
        <f aca="true" t="shared" si="35" ref="R101:R106">Q101/B101*100</f>
        <v>50</v>
      </c>
      <c r="S101" s="68">
        <v>4</v>
      </c>
      <c r="T101" s="70">
        <f aca="true" t="shared" si="36" ref="T101:T106">S101/B101*100</f>
        <v>50</v>
      </c>
      <c r="U101" s="4"/>
    </row>
    <row r="102" spans="1:21" ht="14.25">
      <c r="A102" s="216" t="s">
        <v>157</v>
      </c>
      <c r="B102" s="182">
        <v>3</v>
      </c>
      <c r="C102" s="68">
        <v>2</v>
      </c>
      <c r="D102" s="69">
        <f t="shared" si="29"/>
        <v>66.66666666666666</v>
      </c>
      <c r="E102" s="68">
        <v>0</v>
      </c>
      <c r="F102" s="70">
        <f t="shared" si="30"/>
        <v>0</v>
      </c>
      <c r="G102" s="71">
        <v>0</v>
      </c>
      <c r="H102" s="69">
        <f t="shared" si="31"/>
        <v>0</v>
      </c>
      <c r="I102" s="68">
        <v>0</v>
      </c>
      <c r="J102" s="70">
        <f t="shared" si="32"/>
        <v>0</v>
      </c>
      <c r="K102" s="71">
        <v>0</v>
      </c>
      <c r="L102" s="69">
        <f t="shared" si="33"/>
        <v>0</v>
      </c>
      <c r="M102" s="68">
        <v>0</v>
      </c>
      <c r="N102" s="70">
        <v>0</v>
      </c>
      <c r="O102" s="71">
        <v>1</v>
      </c>
      <c r="P102" s="70">
        <f t="shared" si="34"/>
        <v>33.33333333333333</v>
      </c>
      <c r="Q102" s="72">
        <v>1</v>
      </c>
      <c r="R102" s="69">
        <f t="shared" si="35"/>
        <v>33.33333333333333</v>
      </c>
      <c r="S102" s="68">
        <v>2</v>
      </c>
      <c r="T102" s="70">
        <f t="shared" si="36"/>
        <v>66.66666666666666</v>
      </c>
      <c r="U102" s="4"/>
    </row>
    <row r="103" spans="1:21" ht="14.25" customHeight="1">
      <c r="A103" s="216" t="s">
        <v>158</v>
      </c>
      <c r="B103" s="182">
        <v>1</v>
      </c>
      <c r="C103" s="68">
        <v>0</v>
      </c>
      <c r="D103" s="69">
        <f t="shared" si="29"/>
        <v>0</v>
      </c>
      <c r="E103" s="68">
        <v>0</v>
      </c>
      <c r="F103" s="70">
        <f t="shared" si="30"/>
        <v>0</v>
      </c>
      <c r="G103" s="71">
        <v>0</v>
      </c>
      <c r="H103" s="69">
        <f t="shared" si="31"/>
        <v>0</v>
      </c>
      <c r="I103" s="68">
        <v>0</v>
      </c>
      <c r="J103" s="70">
        <f t="shared" si="32"/>
        <v>0</v>
      </c>
      <c r="K103" s="71">
        <v>1</v>
      </c>
      <c r="L103" s="69">
        <f t="shared" si="33"/>
        <v>100</v>
      </c>
      <c r="M103" s="68">
        <v>0</v>
      </c>
      <c r="N103" s="70">
        <f>M103/L103*100</f>
        <v>0</v>
      </c>
      <c r="O103" s="71">
        <v>0</v>
      </c>
      <c r="P103" s="70">
        <f t="shared" si="34"/>
        <v>0</v>
      </c>
      <c r="Q103" s="72">
        <v>0</v>
      </c>
      <c r="R103" s="69">
        <f t="shared" si="35"/>
        <v>0</v>
      </c>
      <c r="S103" s="68">
        <v>1</v>
      </c>
      <c r="T103" s="70">
        <f t="shared" si="36"/>
        <v>100</v>
      </c>
      <c r="U103" s="4"/>
    </row>
    <row r="104" spans="1:21" ht="14.25">
      <c r="A104" s="216" t="s">
        <v>159</v>
      </c>
      <c r="B104" s="182">
        <v>1</v>
      </c>
      <c r="C104" s="68">
        <v>0</v>
      </c>
      <c r="D104" s="69">
        <f t="shared" si="29"/>
        <v>0</v>
      </c>
      <c r="E104" s="68">
        <v>0</v>
      </c>
      <c r="F104" s="70">
        <f t="shared" si="30"/>
        <v>0</v>
      </c>
      <c r="G104" s="71">
        <v>0</v>
      </c>
      <c r="H104" s="69">
        <f t="shared" si="31"/>
        <v>0</v>
      </c>
      <c r="I104" s="68">
        <v>0</v>
      </c>
      <c r="J104" s="70">
        <f t="shared" si="32"/>
        <v>0</v>
      </c>
      <c r="K104" s="71">
        <v>0</v>
      </c>
      <c r="L104" s="69">
        <f t="shared" si="33"/>
        <v>0</v>
      </c>
      <c r="M104" s="68">
        <v>0</v>
      </c>
      <c r="N104" s="70">
        <v>0</v>
      </c>
      <c r="O104" s="71">
        <v>1</v>
      </c>
      <c r="P104" s="70">
        <f t="shared" si="34"/>
        <v>100</v>
      </c>
      <c r="Q104" s="72">
        <v>1</v>
      </c>
      <c r="R104" s="69">
        <f t="shared" si="35"/>
        <v>100</v>
      </c>
      <c r="S104" s="68">
        <v>0</v>
      </c>
      <c r="T104" s="70">
        <f t="shared" si="36"/>
        <v>0</v>
      </c>
      <c r="U104" s="4"/>
    </row>
    <row r="105" spans="1:21" ht="14.25">
      <c r="A105" s="216" t="s">
        <v>160</v>
      </c>
      <c r="B105" s="182">
        <v>7</v>
      </c>
      <c r="C105" s="68">
        <v>3</v>
      </c>
      <c r="D105" s="69">
        <f t="shared" si="29"/>
        <v>42.857142857142854</v>
      </c>
      <c r="E105" s="68">
        <v>1</v>
      </c>
      <c r="F105" s="70">
        <f t="shared" si="30"/>
        <v>14.285714285714285</v>
      </c>
      <c r="G105" s="71">
        <v>2</v>
      </c>
      <c r="H105" s="69">
        <f t="shared" si="31"/>
        <v>28.57142857142857</v>
      </c>
      <c r="I105" s="68">
        <v>0</v>
      </c>
      <c r="J105" s="70">
        <f t="shared" si="32"/>
        <v>0</v>
      </c>
      <c r="K105" s="71">
        <v>2</v>
      </c>
      <c r="L105" s="69">
        <f t="shared" si="33"/>
        <v>28.57142857142857</v>
      </c>
      <c r="M105" s="68">
        <v>0</v>
      </c>
      <c r="N105" s="70">
        <f>M105/L105*100</f>
        <v>0</v>
      </c>
      <c r="O105" s="71">
        <v>0</v>
      </c>
      <c r="P105" s="70">
        <f t="shared" si="34"/>
        <v>0</v>
      </c>
      <c r="Q105" s="72">
        <v>2</v>
      </c>
      <c r="R105" s="69">
        <f t="shared" si="35"/>
        <v>28.57142857142857</v>
      </c>
      <c r="S105" s="68">
        <v>5</v>
      </c>
      <c r="T105" s="70">
        <f t="shared" si="36"/>
        <v>71.42857142857143</v>
      </c>
      <c r="U105" s="4"/>
    </row>
    <row r="106" spans="1:21" ht="14.25" customHeight="1">
      <c r="A106" s="216" t="s">
        <v>161</v>
      </c>
      <c r="B106" s="182">
        <v>2</v>
      </c>
      <c r="C106" s="68">
        <v>0</v>
      </c>
      <c r="D106" s="69">
        <f t="shared" si="29"/>
        <v>0</v>
      </c>
      <c r="E106" s="68">
        <v>0</v>
      </c>
      <c r="F106" s="70">
        <f t="shared" si="30"/>
        <v>0</v>
      </c>
      <c r="G106" s="71">
        <v>1</v>
      </c>
      <c r="H106" s="69">
        <f t="shared" si="31"/>
        <v>50</v>
      </c>
      <c r="I106" s="68">
        <v>0</v>
      </c>
      <c r="J106" s="70">
        <f t="shared" si="32"/>
        <v>0</v>
      </c>
      <c r="K106" s="71">
        <v>0</v>
      </c>
      <c r="L106" s="69">
        <f t="shared" si="33"/>
        <v>0</v>
      </c>
      <c r="M106" s="68">
        <v>0</v>
      </c>
      <c r="N106" s="70">
        <v>0</v>
      </c>
      <c r="O106" s="71">
        <v>1</v>
      </c>
      <c r="P106" s="70">
        <f t="shared" si="34"/>
        <v>50</v>
      </c>
      <c r="Q106" s="72">
        <v>1</v>
      </c>
      <c r="R106" s="69">
        <f t="shared" si="35"/>
        <v>50</v>
      </c>
      <c r="S106" s="68">
        <v>1</v>
      </c>
      <c r="T106" s="70">
        <f t="shared" si="36"/>
        <v>50</v>
      </c>
      <c r="U106" s="4"/>
    </row>
    <row r="107" spans="1:21" ht="14.25">
      <c r="A107" s="192" t="s">
        <v>162</v>
      </c>
      <c r="B107" s="182"/>
      <c r="C107" s="68"/>
      <c r="D107" s="69"/>
      <c r="E107" s="68"/>
      <c r="F107" s="70"/>
      <c r="G107" s="71"/>
      <c r="H107" s="69"/>
      <c r="I107" s="68"/>
      <c r="J107" s="70"/>
      <c r="K107" s="71"/>
      <c r="L107" s="69"/>
      <c r="M107" s="68"/>
      <c r="N107" s="70"/>
      <c r="O107" s="71"/>
      <c r="P107" s="70"/>
      <c r="Q107" s="72"/>
      <c r="R107" s="69"/>
      <c r="S107" s="68"/>
      <c r="T107" s="70"/>
      <c r="U107" s="4"/>
    </row>
    <row r="108" spans="1:21" ht="26.25">
      <c r="A108" s="192" t="s">
        <v>163</v>
      </c>
      <c r="B108" s="85">
        <f>SUM(B109:B111)</f>
        <v>271</v>
      </c>
      <c r="C108" s="26">
        <f>SUM(C109:C111)</f>
        <v>36</v>
      </c>
      <c r="D108" s="30">
        <f aca="true" t="shared" si="37" ref="D108:D113">C108/B108*100</f>
        <v>13.284132841328415</v>
      </c>
      <c r="E108" s="26">
        <f>SUM(E109:E111)</f>
        <v>11</v>
      </c>
      <c r="F108" s="29">
        <f aca="true" t="shared" si="38" ref="F108:F113">E108/B108*100</f>
        <v>4.059040590405904</v>
      </c>
      <c r="G108" s="28">
        <f>SUM(G109:G111)</f>
        <v>32</v>
      </c>
      <c r="H108" s="30">
        <f aca="true" t="shared" si="39" ref="H108:H113">G108/B108*100</f>
        <v>11.808118081180812</v>
      </c>
      <c r="I108" s="26">
        <f>SUM(I109:I111)</f>
        <v>2</v>
      </c>
      <c r="J108" s="29">
        <f aca="true" t="shared" si="40" ref="J108:J113">I108/B108*100</f>
        <v>0.7380073800738007</v>
      </c>
      <c r="K108" s="28">
        <f>SUM(K109:K111)</f>
        <v>156</v>
      </c>
      <c r="L108" s="30">
        <f aca="true" t="shared" si="41" ref="L108:L113">K108/B108*100</f>
        <v>57.564575645756456</v>
      </c>
      <c r="M108" s="26">
        <f>SUM(M109:M111)</f>
        <v>6</v>
      </c>
      <c r="N108" s="29">
        <f>M108/L108*100</f>
        <v>10.423076923076923</v>
      </c>
      <c r="O108" s="28">
        <f>SUM(O109:O111)</f>
        <v>36</v>
      </c>
      <c r="P108" s="29">
        <f aca="true" t="shared" si="42" ref="P108:P113">O108/B108*100</f>
        <v>13.284132841328415</v>
      </c>
      <c r="Q108" s="24">
        <f>SUM(Q109:Q111)</f>
        <v>61</v>
      </c>
      <c r="R108" s="30">
        <f aca="true" t="shared" si="43" ref="R108:R113">Q108/B108*100</f>
        <v>22.509225092250922</v>
      </c>
      <c r="S108" s="26">
        <f>SUM(S109:S111)</f>
        <v>218</v>
      </c>
      <c r="T108" s="29">
        <f aca="true" t="shared" si="44" ref="T108:T113">S108/B108*100</f>
        <v>80.44280442804428</v>
      </c>
      <c r="U108" s="4"/>
    </row>
    <row r="109" spans="1:22" s="221" customFormat="1" ht="12.75">
      <c r="A109" s="181" t="s">
        <v>96</v>
      </c>
      <c r="B109" s="35">
        <f>C109+E109+G109+I109+K109+M109+O109</f>
        <v>231</v>
      </c>
      <c r="C109" s="68">
        <v>30</v>
      </c>
      <c r="D109" s="217">
        <f t="shared" si="37"/>
        <v>12.987012987012985</v>
      </c>
      <c r="E109" s="71">
        <v>11</v>
      </c>
      <c r="F109" s="69">
        <f t="shared" si="38"/>
        <v>4.761904761904762</v>
      </c>
      <c r="G109" s="218">
        <v>30</v>
      </c>
      <c r="H109" s="217">
        <f t="shared" si="39"/>
        <v>12.987012987012985</v>
      </c>
      <c r="I109" s="71">
        <v>2</v>
      </c>
      <c r="J109" s="70">
        <f t="shared" si="40"/>
        <v>0.8658008658008658</v>
      </c>
      <c r="K109" s="71">
        <v>122</v>
      </c>
      <c r="L109" s="69">
        <f t="shared" si="41"/>
        <v>52.81385281385281</v>
      </c>
      <c r="M109" s="68">
        <v>6</v>
      </c>
      <c r="N109" s="70">
        <f>M109/B109*100</f>
        <v>2.5974025974025974</v>
      </c>
      <c r="O109" s="71">
        <v>30</v>
      </c>
      <c r="P109" s="70">
        <f t="shared" si="42"/>
        <v>12.987012987012985</v>
      </c>
      <c r="Q109" s="72">
        <v>37</v>
      </c>
      <c r="R109" s="69">
        <f t="shared" si="43"/>
        <v>16.017316017316016</v>
      </c>
      <c r="S109" s="68">
        <v>194</v>
      </c>
      <c r="T109" s="70">
        <f t="shared" si="44"/>
        <v>83.98268398268398</v>
      </c>
      <c r="U109" s="219"/>
      <c r="V109" s="220"/>
    </row>
    <row r="110" spans="1:21" ht="14.25">
      <c r="A110" s="181" t="s">
        <v>164</v>
      </c>
      <c r="B110" s="182">
        <f>C110+E110+G110+I110+K110+M110+O110</f>
        <v>24</v>
      </c>
      <c r="C110" s="187">
        <v>3</v>
      </c>
      <c r="D110" s="212">
        <f t="shared" si="37"/>
        <v>12.5</v>
      </c>
      <c r="E110" s="183">
        <v>0</v>
      </c>
      <c r="F110" s="186">
        <f t="shared" si="38"/>
        <v>0</v>
      </c>
      <c r="G110" s="213">
        <v>1</v>
      </c>
      <c r="H110" s="212">
        <f t="shared" si="39"/>
        <v>4.166666666666666</v>
      </c>
      <c r="I110" s="183">
        <v>0</v>
      </c>
      <c r="J110" s="184">
        <f t="shared" si="40"/>
        <v>0</v>
      </c>
      <c r="K110" s="183">
        <v>17</v>
      </c>
      <c r="L110" s="186">
        <f t="shared" si="41"/>
        <v>70.83333333333334</v>
      </c>
      <c r="M110" s="187">
        <v>0</v>
      </c>
      <c r="N110" s="184">
        <f>M110/B110*100</f>
        <v>0</v>
      </c>
      <c r="O110" s="183">
        <v>3</v>
      </c>
      <c r="P110" s="184">
        <f t="shared" si="42"/>
        <v>12.5</v>
      </c>
      <c r="Q110" s="185">
        <v>12</v>
      </c>
      <c r="R110" s="186">
        <f t="shared" si="43"/>
        <v>50</v>
      </c>
      <c r="S110" s="187">
        <v>12</v>
      </c>
      <c r="T110" s="184">
        <f t="shared" si="44"/>
        <v>50</v>
      </c>
      <c r="U110" s="4"/>
    </row>
    <row r="111" spans="1:21" ht="14.25">
      <c r="A111" s="190" t="s">
        <v>165</v>
      </c>
      <c r="B111" s="182">
        <v>16</v>
      </c>
      <c r="C111" s="187">
        <v>3</v>
      </c>
      <c r="D111" s="212">
        <f t="shared" si="37"/>
        <v>18.75</v>
      </c>
      <c r="E111" s="183">
        <v>0</v>
      </c>
      <c r="F111" s="186">
        <f t="shared" si="38"/>
        <v>0</v>
      </c>
      <c r="G111" s="213">
        <v>1</v>
      </c>
      <c r="H111" s="212">
        <f t="shared" si="39"/>
        <v>6.25</v>
      </c>
      <c r="I111" s="183">
        <v>0</v>
      </c>
      <c r="J111" s="184">
        <f t="shared" si="40"/>
        <v>0</v>
      </c>
      <c r="K111" s="183">
        <v>17</v>
      </c>
      <c r="L111" s="186">
        <f t="shared" si="41"/>
        <v>106.25</v>
      </c>
      <c r="M111" s="187">
        <v>0</v>
      </c>
      <c r="N111" s="184">
        <f>M111/B111*100</f>
        <v>0</v>
      </c>
      <c r="O111" s="183">
        <v>3</v>
      </c>
      <c r="P111" s="184">
        <f t="shared" si="42"/>
        <v>18.75</v>
      </c>
      <c r="Q111" s="185">
        <v>12</v>
      </c>
      <c r="R111" s="186">
        <f t="shared" si="43"/>
        <v>75</v>
      </c>
      <c r="S111" s="187">
        <v>12</v>
      </c>
      <c r="T111" s="184">
        <f t="shared" si="44"/>
        <v>75</v>
      </c>
      <c r="U111" s="4"/>
    </row>
    <row r="112" spans="1:21" ht="26.25">
      <c r="A112" s="192" t="s">
        <v>166</v>
      </c>
      <c r="B112" s="85">
        <f>SUM(B113)</f>
        <v>4</v>
      </c>
      <c r="C112" s="26">
        <f>SUM(C113:C113)</f>
        <v>0</v>
      </c>
      <c r="D112" s="30">
        <f t="shared" si="37"/>
        <v>0</v>
      </c>
      <c r="E112" s="26">
        <f>SUM(E113:E113)</f>
        <v>0</v>
      </c>
      <c r="F112" s="29">
        <f t="shared" si="38"/>
        <v>0</v>
      </c>
      <c r="G112" s="28">
        <f>SUM(G113:G113)</f>
        <v>0</v>
      </c>
      <c r="H112" s="30">
        <f t="shared" si="39"/>
        <v>0</v>
      </c>
      <c r="I112" s="26">
        <f>SUM(I113:I113)</f>
        <v>0</v>
      </c>
      <c r="J112" s="29">
        <f t="shared" si="40"/>
        <v>0</v>
      </c>
      <c r="K112" s="28">
        <f>SUM(K113:K113)</f>
        <v>2</v>
      </c>
      <c r="L112" s="30">
        <f t="shared" si="41"/>
        <v>50</v>
      </c>
      <c r="M112" s="26">
        <f>SUM(M113:M113)</f>
        <v>0</v>
      </c>
      <c r="N112" s="29">
        <f>M112/L112*100</f>
        <v>0</v>
      </c>
      <c r="O112" s="28">
        <f>SUM(O113:O113)</f>
        <v>2</v>
      </c>
      <c r="P112" s="29">
        <f t="shared" si="42"/>
        <v>50</v>
      </c>
      <c r="Q112" s="24">
        <f>SUM(Q113:Q113)</f>
        <v>0</v>
      </c>
      <c r="R112" s="30">
        <f t="shared" si="43"/>
        <v>0</v>
      </c>
      <c r="S112" s="26">
        <f>SUM(S113:S113)</f>
        <v>4</v>
      </c>
      <c r="T112" s="29">
        <f t="shared" si="44"/>
        <v>100</v>
      </c>
      <c r="U112" s="4"/>
    </row>
    <row r="113" spans="1:22" s="221" customFormat="1" ht="12.75">
      <c r="A113" s="181" t="s">
        <v>97</v>
      </c>
      <c r="B113" s="182">
        <f>C113+E113+G113+I113+K113+M113+O113</f>
        <v>4</v>
      </c>
      <c r="C113" s="187">
        <v>0</v>
      </c>
      <c r="D113" s="212">
        <f t="shared" si="37"/>
        <v>0</v>
      </c>
      <c r="E113" s="183">
        <v>0</v>
      </c>
      <c r="F113" s="186">
        <f t="shared" si="38"/>
        <v>0</v>
      </c>
      <c r="G113" s="213">
        <v>0</v>
      </c>
      <c r="H113" s="212">
        <f t="shared" si="39"/>
        <v>0</v>
      </c>
      <c r="I113" s="183">
        <v>0</v>
      </c>
      <c r="J113" s="184">
        <f t="shared" si="40"/>
        <v>0</v>
      </c>
      <c r="K113" s="183">
        <v>2</v>
      </c>
      <c r="L113" s="186">
        <f t="shared" si="41"/>
        <v>50</v>
      </c>
      <c r="M113" s="187">
        <v>0</v>
      </c>
      <c r="N113" s="184">
        <f>M113/B113*100</f>
        <v>0</v>
      </c>
      <c r="O113" s="183">
        <v>2</v>
      </c>
      <c r="P113" s="184">
        <f t="shared" si="42"/>
        <v>50</v>
      </c>
      <c r="Q113" s="185">
        <v>0</v>
      </c>
      <c r="R113" s="186">
        <f t="shared" si="43"/>
        <v>0</v>
      </c>
      <c r="S113" s="187">
        <v>4</v>
      </c>
      <c r="T113" s="184">
        <f t="shared" si="44"/>
        <v>100</v>
      </c>
      <c r="U113" s="219"/>
      <c r="V113" s="220"/>
    </row>
    <row r="114" spans="1:21" ht="14.25">
      <c r="A114" s="45" t="s">
        <v>167</v>
      </c>
      <c r="B114" s="182"/>
      <c r="C114" s="68"/>
      <c r="D114" s="69"/>
      <c r="E114" s="68"/>
      <c r="F114" s="70"/>
      <c r="G114" s="71"/>
      <c r="H114" s="69"/>
      <c r="I114" s="68"/>
      <c r="J114" s="70"/>
      <c r="K114" s="71"/>
      <c r="L114" s="69"/>
      <c r="M114" s="68"/>
      <c r="N114" s="70"/>
      <c r="O114" s="71"/>
      <c r="P114" s="70"/>
      <c r="Q114" s="72"/>
      <c r="R114" s="69"/>
      <c r="S114" s="68"/>
      <c r="T114" s="70"/>
      <c r="U114" s="4"/>
    </row>
    <row r="115" spans="1:21" ht="26.25">
      <c r="A115" s="45" t="s">
        <v>168</v>
      </c>
      <c r="B115" s="85">
        <f>SUM(B116:B127)</f>
        <v>548</v>
      </c>
      <c r="C115" s="59">
        <f>SUM(C116:C127)</f>
        <v>36</v>
      </c>
      <c r="D115" s="30">
        <f>C115/B115*100</f>
        <v>6.569343065693431</v>
      </c>
      <c r="E115" s="59">
        <f>SUM(E116:E127)</f>
        <v>36</v>
      </c>
      <c r="F115" s="29">
        <f>E115/B115*100</f>
        <v>6.569343065693431</v>
      </c>
      <c r="G115" s="215">
        <f>SUM(G116:G127)</f>
        <v>76</v>
      </c>
      <c r="H115" s="30">
        <f>G115/B115*100</f>
        <v>13.86861313868613</v>
      </c>
      <c r="I115" s="59">
        <f>SUM(I116:I127)</f>
        <v>2</v>
      </c>
      <c r="J115" s="29">
        <f>I115/B115*100</f>
        <v>0.36496350364963503</v>
      </c>
      <c r="K115" s="215">
        <f>SUM(K116:K127)</f>
        <v>323</v>
      </c>
      <c r="L115" s="30">
        <f>K115/B115*100</f>
        <v>58.941605839416056</v>
      </c>
      <c r="M115" s="59">
        <f>SUM(M116:M127)</f>
        <v>14</v>
      </c>
      <c r="N115" s="29">
        <f>M115/L115*100</f>
        <v>23.75232198142415</v>
      </c>
      <c r="O115" s="215">
        <f>SUM(O116:O127)</f>
        <v>66</v>
      </c>
      <c r="P115" s="29">
        <f>O115/B115*100</f>
        <v>12.043795620437956</v>
      </c>
      <c r="Q115" s="57">
        <f>SUM(Q116:Q127)</f>
        <v>60</v>
      </c>
      <c r="R115" s="30">
        <f>Q115/B115*100</f>
        <v>10.948905109489052</v>
      </c>
      <c r="S115" s="59">
        <f>SUM(S116:S127)</f>
        <v>488</v>
      </c>
      <c r="T115" s="29">
        <f>S115/B115*100</f>
        <v>89.05109489051095</v>
      </c>
      <c r="U115" s="4"/>
    </row>
    <row r="116" spans="1:21" ht="14.25">
      <c r="A116" s="181" t="s">
        <v>169</v>
      </c>
      <c r="B116" s="182">
        <v>77</v>
      </c>
      <c r="C116" s="187">
        <v>5</v>
      </c>
      <c r="D116" s="212">
        <f aca="true" t="shared" si="45" ref="D116:D127">C116/B116*100</f>
        <v>6.493506493506493</v>
      </c>
      <c r="E116" s="183">
        <v>5</v>
      </c>
      <c r="F116" s="186">
        <f aca="true" t="shared" si="46" ref="F116:F127">E116/B116*100</f>
        <v>6.493506493506493</v>
      </c>
      <c r="G116" s="213">
        <v>12</v>
      </c>
      <c r="H116" s="212">
        <f aca="true" t="shared" si="47" ref="H116:H127">G116/B116*100</f>
        <v>15.584415584415584</v>
      </c>
      <c r="I116" s="183">
        <v>0</v>
      </c>
      <c r="J116" s="184">
        <f aca="true" t="shared" si="48" ref="J116:J127">I116/B116*100</f>
        <v>0</v>
      </c>
      <c r="K116" s="183">
        <v>40</v>
      </c>
      <c r="L116" s="186">
        <f aca="true" t="shared" si="49" ref="L116:L127">K116/B116*100</f>
        <v>51.94805194805194</v>
      </c>
      <c r="M116" s="187">
        <v>2</v>
      </c>
      <c r="N116" s="184">
        <f aca="true" t="shared" si="50" ref="N116:N127">M116/B116*100</f>
        <v>2.5974025974025974</v>
      </c>
      <c r="O116" s="183">
        <v>7</v>
      </c>
      <c r="P116" s="184">
        <f aca="true" t="shared" si="51" ref="P116:P127">O116/B116*100</f>
        <v>9.090909090909092</v>
      </c>
      <c r="Q116" s="222">
        <v>1</v>
      </c>
      <c r="R116" s="223">
        <f aca="true" t="shared" si="52" ref="R116:R127">Q116/B116*100</f>
        <v>1.2987012987012987</v>
      </c>
      <c r="S116" s="224">
        <v>76</v>
      </c>
      <c r="T116" s="225">
        <f aca="true" t="shared" si="53" ref="T116:T127">S116/B116*100</f>
        <v>98.7012987012987</v>
      </c>
      <c r="U116" s="4"/>
    </row>
    <row r="117" spans="1:21" ht="14.25" customHeight="1">
      <c r="A117" s="181" t="s">
        <v>170</v>
      </c>
      <c r="B117" s="182">
        <v>8</v>
      </c>
      <c r="C117" s="187">
        <v>2</v>
      </c>
      <c r="D117" s="212">
        <f t="shared" si="45"/>
        <v>25</v>
      </c>
      <c r="E117" s="183">
        <v>0</v>
      </c>
      <c r="F117" s="186">
        <f t="shared" si="46"/>
        <v>0</v>
      </c>
      <c r="G117" s="213">
        <v>0</v>
      </c>
      <c r="H117" s="212">
        <f t="shared" si="47"/>
        <v>0</v>
      </c>
      <c r="I117" s="183">
        <v>0</v>
      </c>
      <c r="J117" s="184">
        <f t="shared" si="48"/>
        <v>0</v>
      </c>
      <c r="K117" s="183">
        <v>4</v>
      </c>
      <c r="L117" s="186">
        <f t="shared" si="49"/>
        <v>50</v>
      </c>
      <c r="M117" s="187">
        <v>1</v>
      </c>
      <c r="N117" s="184">
        <f t="shared" si="50"/>
        <v>12.5</v>
      </c>
      <c r="O117" s="226">
        <v>1</v>
      </c>
      <c r="P117" s="225">
        <f t="shared" si="51"/>
        <v>12.5</v>
      </c>
      <c r="Q117" s="185">
        <v>1</v>
      </c>
      <c r="R117" s="186">
        <f t="shared" si="52"/>
        <v>12.5</v>
      </c>
      <c r="S117" s="187">
        <v>7</v>
      </c>
      <c r="T117" s="184">
        <f t="shared" si="53"/>
        <v>87.5</v>
      </c>
      <c r="U117" s="4"/>
    </row>
    <row r="118" spans="1:21" ht="13.5" customHeight="1">
      <c r="A118" s="181" t="s">
        <v>171</v>
      </c>
      <c r="B118" s="182">
        <v>11</v>
      </c>
      <c r="C118" s="187">
        <v>1</v>
      </c>
      <c r="D118" s="212">
        <f t="shared" si="45"/>
        <v>9.090909090909092</v>
      </c>
      <c r="E118" s="183">
        <v>0</v>
      </c>
      <c r="F118" s="186">
        <f t="shared" si="46"/>
        <v>0</v>
      </c>
      <c r="G118" s="213">
        <v>3</v>
      </c>
      <c r="H118" s="212">
        <f t="shared" si="47"/>
        <v>27.27272727272727</v>
      </c>
      <c r="I118" s="183">
        <v>0</v>
      </c>
      <c r="J118" s="184">
        <f t="shared" si="48"/>
        <v>0</v>
      </c>
      <c r="K118" s="183">
        <v>6</v>
      </c>
      <c r="L118" s="186">
        <f t="shared" si="49"/>
        <v>54.54545454545454</v>
      </c>
      <c r="M118" s="187">
        <v>0</v>
      </c>
      <c r="N118" s="184">
        <f t="shared" si="50"/>
        <v>0</v>
      </c>
      <c r="O118" s="90">
        <v>1</v>
      </c>
      <c r="P118" s="227">
        <f t="shared" si="51"/>
        <v>9.090909090909092</v>
      </c>
      <c r="Q118" s="185">
        <v>0</v>
      </c>
      <c r="R118" s="186">
        <f t="shared" si="52"/>
        <v>0</v>
      </c>
      <c r="S118" s="187">
        <v>11</v>
      </c>
      <c r="T118" s="184">
        <f t="shared" si="53"/>
        <v>100</v>
      </c>
      <c r="U118" s="4"/>
    </row>
    <row r="119" spans="1:21" ht="13.5" customHeight="1">
      <c r="A119" s="181" t="s">
        <v>172</v>
      </c>
      <c r="B119" s="182">
        <v>11</v>
      </c>
      <c r="C119" s="187">
        <v>0</v>
      </c>
      <c r="D119" s="212">
        <f t="shared" si="45"/>
        <v>0</v>
      </c>
      <c r="E119" s="183">
        <v>1</v>
      </c>
      <c r="F119" s="186">
        <f t="shared" si="46"/>
        <v>9.090909090909092</v>
      </c>
      <c r="G119" s="213">
        <v>0</v>
      </c>
      <c r="H119" s="212">
        <f t="shared" si="47"/>
        <v>0</v>
      </c>
      <c r="I119" s="183">
        <v>0</v>
      </c>
      <c r="J119" s="184">
        <f t="shared" si="48"/>
        <v>0</v>
      </c>
      <c r="K119" s="183">
        <v>6</v>
      </c>
      <c r="L119" s="186">
        <f t="shared" si="49"/>
        <v>54.54545454545454</v>
      </c>
      <c r="M119" s="187">
        <v>0</v>
      </c>
      <c r="N119" s="184">
        <f t="shared" si="50"/>
        <v>0</v>
      </c>
      <c r="O119" s="228">
        <v>4</v>
      </c>
      <c r="P119" s="227">
        <f t="shared" si="51"/>
        <v>36.36363636363637</v>
      </c>
      <c r="Q119" s="185">
        <v>4</v>
      </c>
      <c r="R119" s="186">
        <f t="shared" si="52"/>
        <v>36.36363636363637</v>
      </c>
      <c r="S119" s="187">
        <v>7</v>
      </c>
      <c r="T119" s="184">
        <f t="shared" si="53"/>
        <v>63.63636363636363</v>
      </c>
      <c r="U119" s="4"/>
    </row>
    <row r="120" spans="1:21" ht="14.25">
      <c r="A120" s="181" t="s">
        <v>173</v>
      </c>
      <c r="B120" s="182">
        <v>178</v>
      </c>
      <c r="C120" s="187">
        <v>9</v>
      </c>
      <c r="D120" s="212">
        <f t="shared" si="45"/>
        <v>5.056179775280898</v>
      </c>
      <c r="E120" s="183">
        <v>13</v>
      </c>
      <c r="F120" s="186">
        <f t="shared" si="46"/>
        <v>7.303370786516854</v>
      </c>
      <c r="G120" s="213">
        <v>19</v>
      </c>
      <c r="H120" s="212">
        <f t="shared" si="47"/>
        <v>10.674157303370785</v>
      </c>
      <c r="I120" s="183">
        <v>1</v>
      </c>
      <c r="J120" s="184">
        <f t="shared" si="48"/>
        <v>0.5617977528089888</v>
      </c>
      <c r="K120" s="183">
        <v>122</v>
      </c>
      <c r="L120" s="186">
        <f t="shared" si="49"/>
        <v>68.53932584269663</v>
      </c>
      <c r="M120" s="187">
        <v>2</v>
      </c>
      <c r="N120" s="184">
        <f t="shared" si="50"/>
        <v>1.1235955056179776</v>
      </c>
      <c r="O120" s="183">
        <v>23</v>
      </c>
      <c r="P120" s="184">
        <f t="shared" si="51"/>
        <v>12.921348314606742</v>
      </c>
      <c r="Q120" s="222">
        <v>32</v>
      </c>
      <c r="R120" s="223">
        <f t="shared" si="52"/>
        <v>17.97752808988764</v>
      </c>
      <c r="S120" s="224">
        <v>146</v>
      </c>
      <c r="T120" s="225">
        <f t="shared" si="53"/>
        <v>82.02247191011236</v>
      </c>
      <c r="U120" s="4"/>
    </row>
    <row r="121" spans="1:21" ht="14.25" customHeight="1">
      <c r="A121" s="181" t="s">
        <v>174</v>
      </c>
      <c r="B121" s="182">
        <v>16</v>
      </c>
      <c r="C121" s="187">
        <v>1</v>
      </c>
      <c r="D121" s="212">
        <f t="shared" si="45"/>
        <v>6.25</v>
      </c>
      <c r="E121" s="183">
        <v>2</v>
      </c>
      <c r="F121" s="186">
        <f t="shared" si="46"/>
        <v>12.5</v>
      </c>
      <c r="G121" s="213">
        <v>0</v>
      </c>
      <c r="H121" s="212">
        <f t="shared" si="47"/>
        <v>0</v>
      </c>
      <c r="I121" s="183">
        <v>0</v>
      </c>
      <c r="J121" s="184">
        <f t="shared" si="48"/>
        <v>0</v>
      </c>
      <c r="K121" s="183">
        <v>10</v>
      </c>
      <c r="L121" s="186">
        <f t="shared" si="49"/>
        <v>62.5</v>
      </c>
      <c r="M121" s="187">
        <v>1</v>
      </c>
      <c r="N121" s="184">
        <f t="shared" si="50"/>
        <v>6.25</v>
      </c>
      <c r="O121" s="226">
        <v>2</v>
      </c>
      <c r="P121" s="225">
        <f t="shared" si="51"/>
        <v>12.5</v>
      </c>
      <c r="Q121" s="185">
        <v>1</v>
      </c>
      <c r="R121" s="186">
        <f t="shared" si="52"/>
        <v>6.25</v>
      </c>
      <c r="S121" s="187">
        <v>15</v>
      </c>
      <c r="T121" s="184">
        <f t="shared" si="53"/>
        <v>93.75</v>
      </c>
      <c r="U121" s="4"/>
    </row>
    <row r="122" spans="1:21" ht="13.5" customHeight="1">
      <c r="A122" s="181" t="s">
        <v>175</v>
      </c>
      <c r="B122" s="182">
        <v>35</v>
      </c>
      <c r="C122" s="187">
        <v>3</v>
      </c>
      <c r="D122" s="212">
        <f t="shared" si="45"/>
        <v>8.571428571428571</v>
      </c>
      <c r="E122" s="183">
        <v>4</v>
      </c>
      <c r="F122" s="186">
        <f t="shared" si="46"/>
        <v>11.428571428571429</v>
      </c>
      <c r="G122" s="213">
        <v>8</v>
      </c>
      <c r="H122" s="212">
        <f t="shared" si="47"/>
        <v>22.857142857142858</v>
      </c>
      <c r="I122" s="183">
        <v>0</v>
      </c>
      <c r="J122" s="184">
        <f t="shared" si="48"/>
        <v>0</v>
      </c>
      <c r="K122" s="183">
        <v>18</v>
      </c>
      <c r="L122" s="186">
        <f t="shared" si="49"/>
        <v>51.42857142857142</v>
      </c>
      <c r="M122" s="187">
        <v>2</v>
      </c>
      <c r="N122" s="184">
        <f t="shared" si="50"/>
        <v>5.714285714285714</v>
      </c>
      <c r="O122" s="90">
        <v>0</v>
      </c>
      <c r="P122" s="227">
        <f t="shared" si="51"/>
        <v>0</v>
      </c>
      <c r="Q122" s="185">
        <v>3</v>
      </c>
      <c r="R122" s="186">
        <f t="shared" si="52"/>
        <v>8.571428571428571</v>
      </c>
      <c r="S122" s="187">
        <v>32</v>
      </c>
      <c r="T122" s="184">
        <f t="shared" si="53"/>
        <v>91.42857142857143</v>
      </c>
      <c r="U122" s="4"/>
    </row>
    <row r="123" spans="1:21" ht="13.5" customHeight="1">
      <c r="A123" s="181" t="s">
        <v>176</v>
      </c>
      <c r="B123" s="182">
        <v>8</v>
      </c>
      <c r="C123" s="187">
        <v>0</v>
      </c>
      <c r="D123" s="212">
        <f t="shared" si="45"/>
        <v>0</v>
      </c>
      <c r="E123" s="183">
        <v>1</v>
      </c>
      <c r="F123" s="186">
        <f t="shared" si="46"/>
        <v>12.5</v>
      </c>
      <c r="G123" s="213">
        <v>4</v>
      </c>
      <c r="H123" s="212">
        <f t="shared" si="47"/>
        <v>50</v>
      </c>
      <c r="I123" s="183">
        <v>0</v>
      </c>
      <c r="J123" s="184">
        <f t="shared" si="48"/>
        <v>0</v>
      </c>
      <c r="K123" s="183">
        <v>3</v>
      </c>
      <c r="L123" s="186">
        <f t="shared" si="49"/>
        <v>37.5</v>
      </c>
      <c r="M123" s="187">
        <v>0</v>
      </c>
      <c r="N123" s="184">
        <f t="shared" si="50"/>
        <v>0</v>
      </c>
      <c r="O123" s="228">
        <v>0</v>
      </c>
      <c r="P123" s="227">
        <f t="shared" si="51"/>
        <v>0</v>
      </c>
      <c r="Q123" s="185">
        <v>4</v>
      </c>
      <c r="R123" s="186">
        <f t="shared" si="52"/>
        <v>50</v>
      </c>
      <c r="S123" s="187">
        <v>4</v>
      </c>
      <c r="T123" s="184">
        <f t="shared" si="53"/>
        <v>50</v>
      </c>
      <c r="U123" s="4"/>
    </row>
    <row r="124" spans="1:21" ht="14.25">
      <c r="A124" s="181" t="s">
        <v>89</v>
      </c>
      <c r="B124" s="182">
        <f>C124+E124+G124+I124+K124+M124+O124</f>
        <v>14</v>
      </c>
      <c r="C124" s="187">
        <v>2</v>
      </c>
      <c r="D124" s="212">
        <f t="shared" si="45"/>
        <v>14.285714285714285</v>
      </c>
      <c r="E124" s="183">
        <v>2</v>
      </c>
      <c r="F124" s="186">
        <f t="shared" si="46"/>
        <v>14.285714285714285</v>
      </c>
      <c r="G124" s="213">
        <v>2</v>
      </c>
      <c r="H124" s="212">
        <f t="shared" si="47"/>
        <v>14.285714285714285</v>
      </c>
      <c r="I124" s="183">
        <v>0</v>
      </c>
      <c r="J124" s="184">
        <f t="shared" si="48"/>
        <v>0</v>
      </c>
      <c r="K124" s="183">
        <v>8</v>
      </c>
      <c r="L124" s="186">
        <f t="shared" si="49"/>
        <v>57.14285714285714</v>
      </c>
      <c r="M124" s="187">
        <v>0</v>
      </c>
      <c r="N124" s="184">
        <f t="shared" si="50"/>
        <v>0</v>
      </c>
      <c r="O124" s="183">
        <v>0</v>
      </c>
      <c r="P124" s="184">
        <f t="shared" si="51"/>
        <v>0</v>
      </c>
      <c r="Q124" s="185">
        <v>2</v>
      </c>
      <c r="R124" s="186">
        <f t="shared" si="52"/>
        <v>14.285714285714285</v>
      </c>
      <c r="S124" s="187">
        <v>12</v>
      </c>
      <c r="T124" s="184">
        <f t="shared" si="53"/>
        <v>85.71428571428571</v>
      </c>
      <c r="U124" s="4"/>
    </row>
    <row r="125" spans="1:21" ht="14.25">
      <c r="A125" s="181" t="s">
        <v>90</v>
      </c>
      <c r="B125" s="182">
        <f>C125+E125+G125+I125+K125+M125+O125</f>
        <v>146</v>
      </c>
      <c r="C125" s="187">
        <v>10</v>
      </c>
      <c r="D125" s="212">
        <f t="shared" si="45"/>
        <v>6.8493150684931505</v>
      </c>
      <c r="E125" s="183">
        <v>7</v>
      </c>
      <c r="F125" s="186">
        <f t="shared" si="46"/>
        <v>4.794520547945205</v>
      </c>
      <c r="G125" s="213">
        <v>20</v>
      </c>
      <c r="H125" s="212">
        <f t="shared" si="47"/>
        <v>13.698630136986301</v>
      </c>
      <c r="I125" s="183">
        <v>1</v>
      </c>
      <c r="J125" s="184">
        <f t="shared" si="48"/>
        <v>0.684931506849315</v>
      </c>
      <c r="K125" s="183">
        <v>80</v>
      </c>
      <c r="L125" s="186">
        <f t="shared" si="49"/>
        <v>54.794520547945204</v>
      </c>
      <c r="M125" s="187">
        <v>5</v>
      </c>
      <c r="N125" s="184">
        <f t="shared" si="50"/>
        <v>3.4246575342465753</v>
      </c>
      <c r="O125" s="183">
        <v>23</v>
      </c>
      <c r="P125" s="184">
        <f t="shared" si="51"/>
        <v>15.753424657534246</v>
      </c>
      <c r="Q125" s="222">
        <v>8</v>
      </c>
      <c r="R125" s="223">
        <f t="shared" si="52"/>
        <v>5.47945205479452</v>
      </c>
      <c r="S125" s="224">
        <v>138</v>
      </c>
      <c r="T125" s="225">
        <f t="shared" si="53"/>
        <v>94.52054794520548</v>
      </c>
      <c r="U125" s="4"/>
    </row>
    <row r="126" spans="1:21" ht="14.25">
      <c r="A126" s="181" t="s">
        <v>91</v>
      </c>
      <c r="B126" s="182">
        <f>C126+E126+G126+I126+K126+M126+O126</f>
        <v>28</v>
      </c>
      <c r="C126" s="187">
        <v>3</v>
      </c>
      <c r="D126" s="212">
        <f t="shared" si="45"/>
        <v>10.714285714285714</v>
      </c>
      <c r="E126" s="183">
        <v>0</v>
      </c>
      <c r="F126" s="186">
        <f t="shared" si="46"/>
        <v>0</v>
      </c>
      <c r="G126" s="213">
        <v>7</v>
      </c>
      <c r="H126" s="212">
        <f t="shared" si="47"/>
        <v>25</v>
      </c>
      <c r="I126" s="183">
        <v>0</v>
      </c>
      <c r="J126" s="184">
        <f t="shared" si="48"/>
        <v>0</v>
      </c>
      <c r="K126" s="183">
        <v>12</v>
      </c>
      <c r="L126" s="186">
        <f t="shared" si="49"/>
        <v>42.857142857142854</v>
      </c>
      <c r="M126" s="187">
        <v>1</v>
      </c>
      <c r="N126" s="184">
        <f t="shared" si="50"/>
        <v>3.571428571428571</v>
      </c>
      <c r="O126" s="87">
        <v>5</v>
      </c>
      <c r="P126" s="225">
        <f t="shared" si="51"/>
        <v>17.857142857142858</v>
      </c>
      <c r="Q126" s="88">
        <v>0</v>
      </c>
      <c r="R126" s="223">
        <f t="shared" si="52"/>
        <v>0</v>
      </c>
      <c r="S126" s="89">
        <v>28</v>
      </c>
      <c r="T126" s="225">
        <f t="shared" si="53"/>
        <v>100</v>
      </c>
      <c r="U126" s="4"/>
    </row>
    <row r="127" spans="1:21" ht="14.25">
      <c r="A127" s="190" t="s">
        <v>177</v>
      </c>
      <c r="B127" s="182">
        <v>16</v>
      </c>
      <c r="C127" s="187">
        <v>0</v>
      </c>
      <c r="D127" s="212">
        <f t="shared" si="45"/>
        <v>0</v>
      </c>
      <c r="E127" s="183">
        <v>1</v>
      </c>
      <c r="F127" s="186">
        <f t="shared" si="46"/>
        <v>6.25</v>
      </c>
      <c r="G127" s="213">
        <v>1</v>
      </c>
      <c r="H127" s="212">
        <f t="shared" si="47"/>
        <v>6.25</v>
      </c>
      <c r="I127" s="183">
        <v>0</v>
      </c>
      <c r="J127" s="184">
        <f t="shared" si="48"/>
        <v>0</v>
      </c>
      <c r="K127" s="183">
        <v>14</v>
      </c>
      <c r="L127" s="186">
        <f t="shared" si="49"/>
        <v>87.5</v>
      </c>
      <c r="M127" s="187">
        <v>0</v>
      </c>
      <c r="N127" s="184">
        <f t="shared" si="50"/>
        <v>0</v>
      </c>
      <c r="O127" s="87">
        <v>0</v>
      </c>
      <c r="P127" s="225">
        <f t="shared" si="51"/>
        <v>0</v>
      </c>
      <c r="Q127" s="88">
        <v>4</v>
      </c>
      <c r="R127" s="223">
        <f t="shared" si="52"/>
        <v>25</v>
      </c>
      <c r="S127" s="89">
        <v>12</v>
      </c>
      <c r="T127" s="225">
        <f t="shared" si="53"/>
        <v>75</v>
      </c>
      <c r="U127" s="4"/>
    </row>
    <row r="128" spans="1:21" ht="26.25">
      <c r="A128" s="45" t="s">
        <v>178</v>
      </c>
      <c r="B128" s="85">
        <f>SUM(B129:B131)</f>
        <v>161</v>
      </c>
      <c r="C128" s="59">
        <f>SUM(C129:C131)</f>
        <v>6</v>
      </c>
      <c r="D128" s="58">
        <f>C128/B128*100</f>
        <v>3.7267080745341614</v>
      </c>
      <c r="E128" s="59">
        <f>SUM(E129:E131)</f>
        <v>23</v>
      </c>
      <c r="F128" s="60">
        <f>E128/B128*100</f>
        <v>14.285714285714285</v>
      </c>
      <c r="G128" s="215">
        <f>SUM(G129:G131)</f>
        <v>16</v>
      </c>
      <c r="H128" s="58">
        <f>G128/B128*100</f>
        <v>9.937888198757763</v>
      </c>
      <c r="I128" s="59">
        <f>SUM(I129:I131)</f>
        <v>4</v>
      </c>
      <c r="J128" s="60">
        <f>I128/B128*100</f>
        <v>2.484472049689441</v>
      </c>
      <c r="K128" s="215">
        <f>SUM(K129:K131)</f>
        <v>66</v>
      </c>
      <c r="L128" s="58">
        <f>K128/B128*100</f>
        <v>40.993788819875775</v>
      </c>
      <c r="M128" s="59">
        <f>SUM(M129:M131)</f>
        <v>1</v>
      </c>
      <c r="N128" s="60">
        <f>M128/L128*100</f>
        <v>2.4393939393939394</v>
      </c>
      <c r="O128" s="215">
        <f>SUM(O129:O131)</f>
        <v>45</v>
      </c>
      <c r="P128" s="60">
        <f>O128/B128*100</f>
        <v>27.95031055900621</v>
      </c>
      <c r="Q128" s="57">
        <f>SUM(Q129:Q131)</f>
        <v>49</v>
      </c>
      <c r="R128" s="58">
        <f>Q128/B128*100</f>
        <v>30.434782608695656</v>
      </c>
      <c r="S128" s="59">
        <f>SUM(S129:S131)</f>
        <v>112</v>
      </c>
      <c r="T128" s="60">
        <f>S128/B128*100</f>
        <v>69.56521739130434</v>
      </c>
      <c r="U128" s="4"/>
    </row>
    <row r="129" spans="1:21" ht="13.5" customHeight="1">
      <c r="A129" s="181" t="s">
        <v>92</v>
      </c>
      <c r="B129" s="182">
        <f>C129+E129+G129+I129+K129+M129+O129</f>
        <v>20</v>
      </c>
      <c r="C129" s="187">
        <v>3</v>
      </c>
      <c r="D129" s="212">
        <f>C129/B129*100</f>
        <v>15</v>
      </c>
      <c r="E129" s="183">
        <v>0</v>
      </c>
      <c r="F129" s="186">
        <f>E129/B129*100</f>
        <v>0</v>
      </c>
      <c r="G129" s="213">
        <v>1</v>
      </c>
      <c r="H129" s="212">
        <f>G129/B129*100</f>
        <v>5</v>
      </c>
      <c r="I129" s="183">
        <v>0</v>
      </c>
      <c r="J129" s="184">
        <f>I129/B129*100</f>
        <v>0</v>
      </c>
      <c r="K129" s="183">
        <v>8</v>
      </c>
      <c r="L129" s="186">
        <f>K129/B129*100</f>
        <v>40</v>
      </c>
      <c r="M129" s="187">
        <v>0</v>
      </c>
      <c r="N129" s="184">
        <f>M129/B129*100</f>
        <v>0</v>
      </c>
      <c r="O129" s="228">
        <v>8</v>
      </c>
      <c r="P129" s="227">
        <f>O129/B129*100</f>
        <v>40</v>
      </c>
      <c r="Q129" s="185">
        <v>6</v>
      </c>
      <c r="R129" s="186">
        <f>Q129/B129*100</f>
        <v>30</v>
      </c>
      <c r="S129" s="187">
        <v>14</v>
      </c>
      <c r="T129" s="184">
        <f>S129/B129*100</f>
        <v>70</v>
      </c>
      <c r="U129" s="4"/>
    </row>
    <row r="130" spans="1:21" ht="14.25">
      <c r="A130" s="181" t="s">
        <v>93</v>
      </c>
      <c r="B130" s="182">
        <f>C130+E130+G130+I130+K130+M130+O130</f>
        <v>14</v>
      </c>
      <c r="C130" s="187">
        <v>0</v>
      </c>
      <c r="D130" s="212">
        <f>C130/B130*100</f>
        <v>0</v>
      </c>
      <c r="E130" s="183">
        <v>3</v>
      </c>
      <c r="F130" s="186">
        <f>E130/B130*100</f>
        <v>21.428571428571427</v>
      </c>
      <c r="G130" s="213">
        <v>1</v>
      </c>
      <c r="H130" s="212">
        <f>G130/B130*100</f>
        <v>7.142857142857142</v>
      </c>
      <c r="I130" s="183">
        <v>2</v>
      </c>
      <c r="J130" s="184">
        <f>I130/B130*100</f>
        <v>14.285714285714285</v>
      </c>
      <c r="K130" s="183">
        <v>2</v>
      </c>
      <c r="L130" s="186">
        <f>K130/B130*100</f>
        <v>14.285714285714285</v>
      </c>
      <c r="M130" s="187">
        <v>0</v>
      </c>
      <c r="N130" s="184">
        <f>M130/B130*100</f>
        <v>0</v>
      </c>
      <c r="O130" s="90">
        <v>6</v>
      </c>
      <c r="P130" s="227">
        <f>O130/B130*100</f>
        <v>42.857142857142854</v>
      </c>
      <c r="Q130" s="185">
        <v>4</v>
      </c>
      <c r="R130" s="186">
        <f>Q130/B130*100</f>
        <v>28.57142857142857</v>
      </c>
      <c r="S130" s="187">
        <v>10</v>
      </c>
      <c r="T130" s="184">
        <f>S130/B130*100</f>
        <v>71.42857142857143</v>
      </c>
      <c r="U130" s="4"/>
    </row>
    <row r="131" spans="1:21" ht="14.25">
      <c r="A131" s="181" t="s">
        <v>94</v>
      </c>
      <c r="B131" s="182">
        <f>C131+E131+G131+I131+K131+M131+O131</f>
        <v>127</v>
      </c>
      <c r="C131" s="187">
        <v>3</v>
      </c>
      <c r="D131" s="212">
        <f>C131/B131*100</f>
        <v>2.3622047244094486</v>
      </c>
      <c r="E131" s="183">
        <v>20</v>
      </c>
      <c r="F131" s="186">
        <f>E131/B131*100</f>
        <v>15.748031496062993</v>
      </c>
      <c r="G131" s="213">
        <v>14</v>
      </c>
      <c r="H131" s="212">
        <f>G131/B131*100</f>
        <v>11.023622047244094</v>
      </c>
      <c r="I131" s="183">
        <v>2</v>
      </c>
      <c r="J131" s="184">
        <f>I131/B131*100</f>
        <v>1.574803149606299</v>
      </c>
      <c r="K131" s="183">
        <v>56</v>
      </c>
      <c r="L131" s="186">
        <f>K131/B131*100</f>
        <v>44.09448818897638</v>
      </c>
      <c r="M131" s="187">
        <v>1</v>
      </c>
      <c r="N131" s="184">
        <f>M131/B131*100</f>
        <v>0.7874015748031495</v>
      </c>
      <c r="O131" s="90">
        <v>31</v>
      </c>
      <c r="P131" s="227">
        <f>O131/B131*100</f>
        <v>24.409448818897637</v>
      </c>
      <c r="Q131" s="185">
        <v>39</v>
      </c>
      <c r="R131" s="186">
        <f>Q131/B131*100</f>
        <v>30.708661417322837</v>
      </c>
      <c r="S131" s="187">
        <v>88</v>
      </c>
      <c r="T131" s="184">
        <f>S131/B131*100</f>
        <v>69.29133858267717</v>
      </c>
      <c r="U131" s="4"/>
    </row>
    <row r="132" spans="1:21" ht="17.25" customHeight="1">
      <c r="A132" s="287" t="s">
        <v>179</v>
      </c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  <c r="M132" s="287"/>
      <c r="N132" s="287"/>
      <c r="O132" s="287"/>
      <c r="P132" s="287"/>
      <c r="Q132" s="287"/>
      <c r="R132" s="287"/>
      <c r="S132" s="287"/>
      <c r="T132" s="287"/>
      <c r="U132" s="4"/>
    </row>
    <row r="133" spans="1:21" ht="39">
      <c r="A133" s="45" t="s">
        <v>180</v>
      </c>
      <c r="B133" s="85">
        <f>SUM(B134:B138)</f>
        <v>529</v>
      </c>
      <c r="C133" s="57">
        <f>SUM(C134:C138)</f>
        <v>32</v>
      </c>
      <c r="D133" s="58">
        <f aca="true" t="shared" si="54" ref="D133:D140">C133/B133*100</f>
        <v>6.049149338374291</v>
      </c>
      <c r="E133" s="59">
        <f>SUM(E134:E138)</f>
        <v>42</v>
      </c>
      <c r="F133" s="60">
        <f aca="true" t="shared" si="55" ref="F133:F140">E133/B133*100</f>
        <v>7.9395085066162565</v>
      </c>
      <c r="G133" s="215">
        <f>SUM(G134:G138)</f>
        <v>98</v>
      </c>
      <c r="H133" s="58">
        <f aca="true" t="shared" si="56" ref="H133:H140">G133/B133*100</f>
        <v>18.525519848771268</v>
      </c>
      <c r="I133" s="59">
        <f>SUM(I134:I138)</f>
        <v>5</v>
      </c>
      <c r="J133" s="60">
        <f aca="true" t="shared" si="57" ref="J133:J140">I133/B133*100</f>
        <v>0.945179584120983</v>
      </c>
      <c r="K133" s="215">
        <f>SUM(K134:K138)</f>
        <v>275</v>
      </c>
      <c r="L133" s="58">
        <f aca="true" t="shared" si="58" ref="L133:L140">K133/B133*100</f>
        <v>51.98487712665406</v>
      </c>
      <c r="M133" s="59">
        <f>SUM(M134:M138)</f>
        <v>12</v>
      </c>
      <c r="N133" s="60">
        <f>M133/L133*100</f>
        <v>23.083636363636366</v>
      </c>
      <c r="O133" s="215">
        <f>SUM(O134:O138)</f>
        <v>65</v>
      </c>
      <c r="P133" s="60">
        <f aca="true" t="shared" si="59" ref="P133:P140">O133/B133*100</f>
        <v>12.287334593572778</v>
      </c>
      <c r="Q133" s="57">
        <f>SUM(Q134:Q138)</f>
        <v>40</v>
      </c>
      <c r="R133" s="58">
        <f aca="true" t="shared" si="60" ref="R133:R140">Q133/B133*100</f>
        <v>7.561436672967864</v>
      </c>
      <c r="S133" s="59">
        <f>SUM(S134:S138)</f>
        <v>489</v>
      </c>
      <c r="T133" s="60">
        <f aca="true" t="shared" si="61" ref="T133:T140">S133/B133*100</f>
        <v>92.43856332703214</v>
      </c>
      <c r="U133" s="4"/>
    </row>
    <row r="134" spans="1:21" ht="14.25">
      <c r="A134" s="181" t="s">
        <v>78</v>
      </c>
      <c r="B134" s="182">
        <f>C134+E134+G134+I134+K134+M134+O134</f>
        <v>74</v>
      </c>
      <c r="C134" s="187">
        <v>4</v>
      </c>
      <c r="D134" s="186">
        <f t="shared" si="54"/>
        <v>5.405405405405405</v>
      </c>
      <c r="E134" s="187">
        <v>5</v>
      </c>
      <c r="F134" s="184">
        <f t="shared" si="55"/>
        <v>6.756756756756757</v>
      </c>
      <c r="G134" s="183">
        <v>7</v>
      </c>
      <c r="H134" s="186">
        <f t="shared" si="56"/>
        <v>9.45945945945946</v>
      </c>
      <c r="I134" s="187">
        <v>0</v>
      </c>
      <c r="J134" s="184">
        <f t="shared" si="57"/>
        <v>0</v>
      </c>
      <c r="K134" s="183">
        <v>32</v>
      </c>
      <c r="L134" s="186">
        <f t="shared" si="58"/>
        <v>43.24324324324324</v>
      </c>
      <c r="M134" s="187">
        <v>3</v>
      </c>
      <c r="N134" s="184">
        <f>M134/B134*100</f>
        <v>4.054054054054054</v>
      </c>
      <c r="O134" s="183">
        <v>23</v>
      </c>
      <c r="P134" s="184">
        <f t="shared" si="59"/>
        <v>31.08108108108108</v>
      </c>
      <c r="Q134" s="185">
        <v>5</v>
      </c>
      <c r="R134" s="186">
        <f t="shared" si="60"/>
        <v>6.756756756756757</v>
      </c>
      <c r="S134" s="187">
        <v>69</v>
      </c>
      <c r="T134" s="184">
        <f t="shared" si="61"/>
        <v>93.24324324324324</v>
      </c>
      <c r="U134" s="4"/>
    </row>
    <row r="135" spans="1:21" ht="14.25">
      <c r="A135" s="181" t="s">
        <v>79</v>
      </c>
      <c r="B135" s="182">
        <f>C135+E135+G135+I135+K135+M135+O135</f>
        <v>21</v>
      </c>
      <c r="C135" s="187">
        <v>0</v>
      </c>
      <c r="D135" s="186">
        <f t="shared" si="54"/>
        <v>0</v>
      </c>
      <c r="E135" s="187">
        <v>1</v>
      </c>
      <c r="F135" s="184">
        <f t="shared" si="55"/>
        <v>4.761904761904762</v>
      </c>
      <c r="G135" s="183">
        <v>11</v>
      </c>
      <c r="H135" s="186">
        <f t="shared" si="56"/>
        <v>52.38095238095239</v>
      </c>
      <c r="I135" s="187">
        <v>0</v>
      </c>
      <c r="J135" s="184">
        <f t="shared" si="57"/>
        <v>0</v>
      </c>
      <c r="K135" s="183">
        <v>7</v>
      </c>
      <c r="L135" s="186">
        <f t="shared" si="58"/>
        <v>33.33333333333333</v>
      </c>
      <c r="M135" s="187">
        <v>0</v>
      </c>
      <c r="N135" s="184">
        <f>M135/B135*100</f>
        <v>0</v>
      </c>
      <c r="O135" s="183">
        <v>2</v>
      </c>
      <c r="P135" s="184">
        <f t="shared" si="59"/>
        <v>9.523809523809524</v>
      </c>
      <c r="Q135" s="185">
        <v>2</v>
      </c>
      <c r="R135" s="186">
        <f t="shared" si="60"/>
        <v>9.523809523809524</v>
      </c>
      <c r="S135" s="187">
        <v>19</v>
      </c>
      <c r="T135" s="184">
        <f t="shared" si="61"/>
        <v>90.47619047619048</v>
      </c>
      <c r="U135" s="4"/>
    </row>
    <row r="136" spans="1:21" ht="14.25">
      <c r="A136" s="181" t="s">
        <v>181</v>
      </c>
      <c r="B136" s="182">
        <v>197</v>
      </c>
      <c r="C136" s="187">
        <v>14</v>
      </c>
      <c r="D136" s="186">
        <f t="shared" si="54"/>
        <v>7.1065989847715745</v>
      </c>
      <c r="E136" s="187">
        <v>18</v>
      </c>
      <c r="F136" s="184">
        <f t="shared" si="55"/>
        <v>9.137055837563452</v>
      </c>
      <c r="G136" s="183">
        <v>25</v>
      </c>
      <c r="H136" s="186">
        <f t="shared" si="56"/>
        <v>12.690355329949238</v>
      </c>
      <c r="I136" s="187">
        <v>1</v>
      </c>
      <c r="J136" s="184">
        <f t="shared" si="57"/>
        <v>0.5076142131979695</v>
      </c>
      <c r="K136" s="183">
        <v>117</v>
      </c>
      <c r="L136" s="186">
        <f t="shared" si="58"/>
        <v>59.390862944162436</v>
      </c>
      <c r="M136" s="187">
        <v>5</v>
      </c>
      <c r="N136" s="184">
        <f>M136/B136*100</f>
        <v>2.5380710659898478</v>
      </c>
      <c r="O136" s="183">
        <v>17</v>
      </c>
      <c r="P136" s="184">
        <f t="shared" si="59"/>
        <v>8.629441624365482</v>
      </c>
      <c r="Q136" s="185">
        <v>24</v>
      </c>
      <c r="R136" s="186">
        <f t="shared" si="60"/>
        <v>12.18274111675127</v>
      </c>
      <c r="S136" s="187">
        <v>173</v>
      </c>
      <c r="T136" s="184">
        <f t="shared" si="61"/>
        <v>87.81725888324873</v>
      </c>
      <c r="U136" s="4"/>
    </row>
    <row r="137" spans="1:21" ht="14.25">
      <c r="A137" s="181" t="s">
        <v>77</v>
      </c>
      <c r="B137" s="182">
        <f>C137+E137+G137+I137+K137+M137+O137</f>
        <v>29</v>
      </c>
      <c r="C137" s="68">
        <v>0</v>
      </c>
      <c r="D137" s="69">
        <f t="shared" si="54"/>
        <v>0</v>
      </c>
      <c r="E137" s="68">
        <v>1</v>
      </c>
      <c r="F137" s="70">
        <f t="shared" si="55"/>
        <v>3.4482758620689653</v>
      </c>
      <c r="G137" s="71">
        <v>17</v>
      </c>
      <c r="H137" s="69">
        <f t="shared" si="56"/>
        <v>58.620689655172406</v>
      </c>
      <c r="I137" s="68">
        <v>1</v>
      </c>
      <c r="J137" s="70">
        <f t="shared" si="57"/>
        <v>3.4482758620689653</v>
      </c>
      <c r="K137" s="71">
        <v>6</v>
      </c>
      <c r="L137" s="69">
        <f t="shared" si="58"/>
        <v>20.689655172413794</v>
      </c>
      <c r="M137" s="68">
        <v>1</v>
      </c>
      <c r="N137" s="70">
        <f>M137/B137*100</f>
        <v>3.4482758620689653</v>
      </c>
      <c r="O137" s="71">
        <v>3</v>
      </c>
      <c r="P137" s="70">
        <f t="shared" si="59"/>
        <v>10.344827586206897</v>
      </c>
      <c r="Q137" s="72">
        <v>1</v>
      </c>
      <c r="R137" s="69">
        <f t="shared" si="60"/>
        <v>3.4482758620689653</v>
      </c>
      <c r="S137" s="68">
        <v>28</v>
      </c>
      <c r="T137" s="70">
        <f t="shared" si="61"/>
        <v>96.55172413793103</v>
      </c>
      <c r="U137" s="4"/>
    </row>
    <row r="138" spans="1:21" ht="14.25">
      <c r="A138" s="181" t="s">
        <v>80</v>
      </c>
      <c r="B138" s="182">
        <f>C138+E138+G138+I138+K138+M138+O138</f>
        <v>208</v>
      </c>
      <c r="C138" s="187">
        <v>14</v>
      </c>
      <c r="D138" s="186">
        <f t="shared" si="54"/>
        <v>6.730769230769231</v>
      </c>
      <c r="E138" s="187">
        <v>17</v>
      </c>
      <c r="F138" s="184">
        <f t="shared" si="55"/>
        <v>8.173076923076923</v>
      </c>
      <c r="G138" s="183">
        <v>38</v>
      </c>
      <c r="H138" s="186">
        <f t="shared" si="56"/>
        <v>18.269230769230766</v>
      </c>
      <c r="I138" s="187">
        <v>3</v>
      </c>
      <c r="J138" s="184">
        <f t="shared" si="57"/>
        <v>1.4423076923076923</v>
      </c>
      <c r="K138" s="183">
        <v>113</v>
      </c>
      <c r="L138" s="186">
        <f t="shared" si="58"/>
        <v>54.32692307692307</v>
      </c>
      <c r="M138" s="187">
        <v>3</v>
      </c>
      <c r="N138" s="184">
        <f>M138/B138*100</f>
        <v>1.4423076923076923</v>
      </c>
      <c r="O138" s="183">
        <v>20</v>
      </c>
      <c r="P138" s="184">
        <f t="shared" si="59"/>
        <v>9.615384615384617</v>
      </c>
      <c r="Q138" s="185">
        <v>8</v>
      </c>
      <c r="R138" s="186">
        <f t="shared" si="60"/>
        <v>3.8461538461538463</v>
      </c>
      <c r="S138" s="187">
        <v>200</v>
      </c>
      <c r="T138" s="184">
        <f t="shared" si="61"/>
        <v>96.15384615384616</v>
      </c>
      <c r="U138" s="4"/>
    </row>
    <row r="139" spans="1:21" ht="39">
      <c r="A139" s="45" t="s">
        <v>182</v>
      </c>
      <c r="B139" s="85">
        <f>SUM(B140:B140)</f>
        <v>5</v>
      </c>
      <c r="C139" s="59">
        <f>SUM(C140:C140)</f>
        <v>0</v>
      </c>
      <c r="D139" s="58">
        <f t="shared" si="54"/>
        <v>0</v>
      </c>
      <c r="E139" s="59">
        <f>SUM(E140:E140)</f>
        <v>2</v>
      </c>
      <c r="F139" s="60">
        <f t="shared" si="55"/>
        <v>40</v>
      </c>
      <c r="G139" s="215">
        <f>SUM(G140:G140)</f>
        <v>0</v>
      </c>
      <c r="H139" s="58">
        <f t="shared" si="56"/>
        <v>0</v>
      </c>
      <c r="I139" s="59">
        <f>SUM(I140:I140)</f>
        <v>0</v>
      </c>
      <c r="J139" s="60">
        <f t="shared" si="57"/>
        <v>0</v>
      </c>
      <c r="K139" s="215">
        <f>SUM(K140:K140)</f>
        <v>0</v>
      </c>
      <c r="L139" s="58">
        <f t="shared" si="58"/>
        <v>0</v>
      </c>
      <c r="M139" s="59">
        <f>SUM(M140:M140)</f>
        <v>0</v>
      </c>
      <c r="N139" s="60">
        <v>0</v>
      </c>
      <c r="O139" s="215">
        <f>SUM(O140:O140)</f>
        <v>3</v>
      </c>
      <c r="P139" s="60">
        <f t="shared" si="59"/>
        <v>60</v>
      </c>
      <c r="Q139" s="57">
        <f>SUM(Q140:Q140)</f>
        <v>0</v>
      </c>
      <c r="R139" s="58">
        <f t="shared" si="60"/>
        <v>0</v>
      </c>
      <c r="S139" s="59">
        <f>SUM(S140:S140)</f>
        <v>5</v>
      </c>
      <c r="T139" s="60">
        <f t="shared" si="61"/>
        <v>100</v>
      </c>
      <c r="U139" s="4"/>
    </row>
    <row r="140" spans="1:21" ht="14.25">
      <c r="A140" s="190" t="s">
        <v>183</v>
      </c>
      <c r="B140" s="182">
        <v>5</v>
      </c>
      <c r="C140" s="187">
        <v>0</v>
      </c>
      <c r="D140" s="186">
        <f t="shared" si="54"/>
        <v>0</v>
      </c>
      <c r="E140" s="187">
        <v>2</v>
      </c>
      <c r="F140" s="184">
        <f t="shared" si="55"/>
        <v>40</v>
      </c>
      <c r="G140" s="183">
        <v>0</v>
      </c>
      <c r="H140" s="186">
        <f t="shared" si="56"/>
        <v>0</v>
      </c>
      <c r="I140" s="187">
        <v>0</v>
      </c>
      <c r="J140" s="184">
        <f t="shared" si="57"/>
        <v>0</v>
      </c>
      <c r="K140" s="183">
        <v>0</v>
      </c>
      <c r="L140" s="186">
        <f t="shared" si="58"/>
        <v>0</v>
      </c>
      <c r="M140" s="187">
        <v>0</v>
      </c>
      <c r="N140" s="184">
        <f>M140/B140*100</f>
        <v>0</v>
      </c>
      <c r="O140" s="183">
        <v>3</v>
      </c>
      <c r="P140" s="184">
        <f t="shared" si="59"/>
        <v>60</v>
      </c>
      <c r="Q140" s="185">
        <v>0</v>
      </c>
      <c r="R140" s="186">
        <f t="shared" si="60"/>
        <v>0</v>
      </c>
      <c r="S140" s="187">
        <v>5</v>
      </c>
      <c r="T140" s="184">
        <f t="shared" si="61"/>
        <v>100</v>
      </c>
      <c r="U140" s="4"/>
    </row>
    <row r="141" spans="1:21" ht="14.25">
      <c r="A141" s="45" t="s">
        <v>184</v>
      </c>
      <c r="B141" s="182"/>
      <c r="C141" s="187"/>
      <c r="D141" s="186"/>
      <c r="E141" s="187"/>
      <c r="F141" s="184"/>
      <c r="G141" s="183"/>
      <c r="H141" s="186"/>
      <c r="I141" s="187"/>
      <c r="J141" s="184"/>
      <c r="K141" s="183"/>
      <c r="L141" s="186"/>
      <c r="M141" s="187"/>
      <c r="N141" s="184"/>
      <c r="O141" s="183"/>
      <c r="P141" s="184"/>
      <c r="Q141" s="185"/>
      <c r="R141" s="186"/>
      <c r="S141" s="187"/>
      <c r="T141" s="184"/>
      <c r="U141" s="4"/>
    </row>
    <row r="142" spans="1:21" ht="14.25">
      <c r="A142" s="45" t="s">
        <v>185</v>
      </c>
      <c r="B142" s="85">
        <f>SUM(B143:B148)</f>
        <v>110</v>
      </c>
      <c r="C142" s="59">
        <f>SUM(C143:C148)</f>
        <v>3</v>
      </c>
      <c r="D142" s="58">
        <f>C142/B142*100</f>
        <v>2.727272727272727</v>
      </c>
      <c r="E142" s="59">
        <f>SUM(E143:E148)</f>
        <v>4</v>
      </c>
      <c r="F142" s="60">
        <f>E142/B142*100</f>
        <v>3.6363636363636362</v>
      </c>
      <c r="G142" s="215">
        <f>SUM(G143:G148)</f>
        <v>7</v>
      </c>
      <c r="H142" s="58">
        <f>G142/B142*100</f>
        <v>6.363636363636363</v>
      </c>
      <c r="I142" s="59">
        <f>SUM(I143:I148)</f>
        <v>1</v>
      </c>
      <c r="J142" s="60">
        <f>I142/B142*100</f>
        <v>0.9090909090909091</v>
      </c>
      <c r="K142" s="215">
        <f>SUM(K143:K148)</f>
        <v>68</v>
      </c>
      <c r="L142" s="58">
        <f>K142/B142*100</f>
        <v>61.81818181818181</v>
      </c>
      <c r="M142" s="59">
        <f>SUM(M143:M148)</f>
        <v>3</v>
      </c>
      <c r="N142" s="60">
        <v>0</v>
      </c>
      <c r="O142" s="215">
        <f>SUM(O143:O148)</f>
        <v>24</v>
      </c>
      <c r="P142" s="60">
        <f>O142/B142*100</f>
        <v>21.818181818181817</v>
      </c>
      <c r="Q142" s="57">
        <f>SUM(Q143:Q148)</f>
        <v>9</v>
      </c>
      <c r="R142" s="58">
        <f>Q142/B142*100</f>
        <v>8.181818181818182</v>
      </c>
      <c r="S142" s="59">
        <f>SUM(S143:S148)</f>
        <v>101</v>
      </c>
      <c r="T142" s="60">
        <f>S142/B142*100</f>
        <v>91.81818181818183</v>
      </c>
      <c r="U142" s="4"/>
    </row>
    <row r="143" spans="1:21" ht="14.25">
      <c r="A143" s="181" t="s">
        <v>95</v>
      </c>
      <c r="B143" s="182">
        <f aca="true" t="shared" si="62" ref="B143:B148">C143+E143+G143+I143+K143+M143+O143</f>
        <v>14</v>
      </c>
      <c r="C143" s="187">
        <v>0</v>
      </c>
      <c r="D143" s="212">
        <f aca="true" t="shared" si="63" ref="D143:D148">C143/B143*100</f>
        <v>0</v>
      </c>
      <c r="E143" s="183">
        <v>0</v>
      </c>
      <c r="F143" s="186">
        <f aca="true" t="shared" si="64" ref="F143:F148">E143/B143*100</f>
        <v>0</v>
      </c>
      <c r="G143" s="213">
        <v>0</v>
      </c>
      <c r="H143" s="212">
        <f aca="true" t="shared" si="65" ref="H143:H148">G143/B143*100</f>
        <v>0</v>
      </c>
      <c r="I143" s="183">
        <v>0</v>
      </c>
      <c r="J143" s="184">
        <f aca="true" t="shared" si="66" ref="J143:J148">I143/B143*100</f>
        <v>0</v>
      </c>
      <c r="K143" s="183">
        <v>13</v>
      </c>
      <c r="L143" s="186">
        <f aca="true" t="shared" si="67" ref="L143:L148">K143/B143*100</f>
        <v>92.85714285714286</v>
      </c>
      <c r="M143" s="187">
        <v>1</v>
      </c>
      <c r="N143" s="184">
        <f aca="true" t="shared" si="68" ref="N143:N148">M143/B143*100</f>
        <v>7.142857142857142</v>
      </c>
      <c r="O143" s="183">
        <v>0</v>
      </c>
      <c r="P143" s="184">
        <f aca="true" t="shared" si="69" ref="P143:P148">O143/B143*100</f>
        <v>0</v>
      </c>
      <c r="Q143" s="88">
        <v>1</v>
      </c>
      <c r="R143" s="223">
        <f aca="true" t="shared" si="70" ref="R143:R148">Q143/B143*100</f>
        <v>7.142857142857142</v>
      </c>
      <c r="S143" s="89">
        <v>13</v>
      </c>
      <c r="T143" s="225">
        <f aca="true" t="shared" si="71" ref="T143:T148">S143/B143*100</f>
        <v>92.85714285714286</v>
      </c>
      <c r="U143" s="4"/>
    </row>
    <row r="144" spans="1:21" ht="14.25">
      <c r="A144" s="181" t="s">
        <v>186</v>
      </c>
      <c r="B144" s="182">
        <f t="shared" si="62"/>
        <v>4</v>
      </c>
      <c r="C144" s="187">
        <v>0</v>
      </c>
      <c r="D144" s="212">
        <f t="shared" si="63"/>
        <v>0</v>
      </c>
      <c r="E144" s="183">
        <v>0</v>
      </c>
      <c r="F144" s="186">
        <f t="shared" si="64"/>
        <v>0</v>
      </c>
      <c r="G144" s="213">
        <v>0</v>
      </c>
      <c r="H144" s="212">
        <f t="shared" si="65"/>
        <v>0</v>
      </c>
      <c r="I144" s="183">
        <v>1</v>
      </c>
      <c r="J144" s="184">
        <f t="shared" si="66"/>
        <v>25</v>
      </c>
      <c r="K144" s="183">
        <v>2</v>
      </c>
      <c r="L144" s="186">
        <f t="shared" si="67"/>
        <v>50</v>
      </c>
      <c r="M144" s="187">
        <v>0</v>
      </c>
      <c r="N144" s="184">
        <f t="shared" si="68"/>
        <v>0</v>
      </c>
      <c r="O144" s="183">
        <v>1</v>
      </c>
      <c r="P144" s="184">
        <f t="shared" si="69"/>
        <v>25</v>
      </c>
      <c r="Q144" s="185">
        <v>1</v>
      </c>
      <c r="R144" s="186">
        <f t="shared" si="70"/>
        <v>25</v>
      </c>
      <c r="S144" s="187">
        <v>3</v>
      </c>
      <c r="T144" s="184">
        <f t="shared" si="71"/>
        <v>75</v>
      </c>
      <c r="U144" s="4"/>
    </row>
    <row r="145" spans="1:21" ht="14.25">
      <c r="A145" s="181" t="s">
        <v>70</v>
      </c>
      <c r="B145" s="182">
        <f t="shared" si="62"/>
        <v>6</v>
      </c>
      <c r="C145" s="68">
        <v>0</v>
      </c>
      <c r="D145" s="69">
        <f t="shared" si="63"/>
        <v>0</v>
      </c>
      <c r="E145" s="68">
        <v>0</v>
      </c>
      <c r="F145" s="70">
        <f t="shared" si="64"/>
        <v>0</v>
      </c>
      <c r="G145" s="71">
        <v>0</v>
      </c>
      <c r="H145" s="69">
        <f t="shared" si="65"/>
        <v>0</v>
      </c>
      <c r="I145" s="68">
        <v>0</v>
      </c>
      <c r="J145" s="70">
        <f t="shared" si="66"/>
        <v>0</v>
      </c>
      <c r="K145" s="71">
        <v>3</v>
      </c>
      <c r="L145" s="69">
        <f t="shared" si="67"/>
        <v>50</v>
      </c>
      <c r="M145" s="68">
        <v>0</v>
      </c>
      <c r="N145" s="70">
        <f t="shared" si="68"/>
        <v>0</v>
      </c>
      <c r="O145" s="71">
        <v>3</v>
      </c>
      <c r="P145" s="70">
        <f t="shared" si="69"/>
        <v>50</v>
      </c>
      <c r="Q145" s="72">
        <v>1</v>
      </c>
      <c r="R145" s="69">
        <f t="shared" si="70"/>
        <v>16.666666666666664</v>
      </c>
      <c r="S145" s="68">
        <v>5</v>
      </c>
      <c r="T145" s="70">
        <f t="shared" si="71"/>
        <v>83.33333333333334</v>
      </c>
      <c r="U145" s="4"/>
    </row>
    <row r="146" spans="1:21" ht="14.25">
      <c r="A146" s="181" t="s">
        <v>187</v>
      </c>
      <c r="B146" s="182">
        <f t="shared" si="62"/>
        <v>7</v>
      </c>
      <c r="C146" s="187">
        <v>2</v>
      </c>
      <c r="D146" s="212">
        <f t="shared" si="63"/>
        <v>28.57142857142857</v>
      </c>
      <c r="E146" s="183">
        <v>0</v>
      </c>
      <c r="F146" s="186">
        <f t="shared" si="64"/>
        <v>0</v>
      </c>
      <c r="G146" s="213">
        <v>0</v>
      </c>
      <c r="H146" s="212">
        <f t="shared" si="65"/>
        <v>0</v>
      </c>
      <c r="I146" s="183">
        <v>0</v>
      </c>
      <c r="J146" s="184">
        <f t="shared" si="66"/>
        <v>0</v>
      </c>
      <c r="K146" s="183">
        <v>3</v>
      </c>
      <c r="L146" s="186">
        <f t="shared" si="67"/>
        <v>42.857142857142854</v>
      </c>
      <c r="M146" s="187">
        <v>0</v>
      </c>
      <c r="N146" s="184">
        <f t="shared" si="68"/>
        <v>0</v>
      </c>
      <c r="O146" s="183">
        <v>2</v>
      </c>
      <c r="P146" s="184">
        <f t="shared" si="69"/>
        <v>28.57142857142857</v>
      </c>
      <c r="Q146" s="185">
        <v>1</v>
      </c>
      <c r="R146" s="186">
        <f t="shared" si="70"/>
        <v>14.285714285714285</v>
      </c>
      <c r="S146" s="187">
        <v>6</v>
      </c>
      <c r="T146" s="184">
        <f t="shared" si="71"/>
        <v>85.71428571428571</v>
      </c>
      <c r="U146" s="4"/>
    </row>
    <row r="147" spans="1:21" ht="14.25">
      <c r="A147" s="181" t="s">
        <v>188</v>
      </c>
      <c r="B147" s="182">
        <f t="shared" si="62"/>
        <v>76</v>
      </c>
      <c r="C147" s="187">
        <v>1</v>
      </c>
      <c r="D147" s="212">
        <f t="shared" si="63"/>
        <v>1.3157894736842104</v>
      </c>
      <c r="E147" s="183">
        <v>4</v>
      </c>
      <c r="F147" s="184">
        <f t="shared" si="64"/>
        <v>5.263157894736842</v>
      </c>
      <c r="G147" s="183">
        <v>5</v>
      </c>
      <c r="H147" s="212">
        <f t="shared" si="65"/>
        <v>6.578947368421052</v>
      </c>
      <c r="I147" s="183">
        <v>0</v>
      </c>
      <c r="J147" s="184">
        <f t="shared" si="66"/>
        <v>0</v>
      </c>
      <c r="K147" s="183">
        <v>47</v>
      </c>
      <c r="L147" s="186">
        <f t="shared" si="67"/>
        <v>61.8421052631579</v>
      </c>
      <c r="M147" s="187">
        <v>2</v>
      </c>
      <c r="N147" s="184">
        <f t="shared" si="68"/>
        <v>2.631578947368421</v>
      </c>
      <c r="O147" s="183">
        <v>17</v>
      </c>
      <c r="P147" s="184">
        <f t="shared" si="69"/>
        <v>22.36842105263158</v>
      </c>
      <c r="Q147" s="185">
        <v>5</v>
      </c>
      <c r="R147" s="186">
        <f t="shared" si="70"/>
        <v>6.578947368421052</v>
      </c>
      <c r="S147" s="187">
        <v>71</v>
      </c>
      <c r="T147" s="184">
        <f t="shared" si="71"/>
        <v>93.42105263157895</v>
      </c>
      <c r="U147" s="4"/>
    </row>
    <row r="148" spans="1:21" ht="14.25">
      <c r="A148" s="181" t="s">
        <v>189</v>
      </c>
      <c r="B148" s="182">
        <f t="shared" si="62"/>
        <v>3</v>
      </c>
      <c r="C148" s="187">
        <v>0</v>
      </c>
      <c r="D148" s="212">
        <f t="shared" si="63"/>
        <v>0</v>
      </c>
      <c r="E148" s="183">
        <v>0</v>
      </c>
      <c r="F148" s="184">
        <f t="shared" si="64"/>
        <v>0</v>
      </c>
      <c r="G148" s="183">
        <v>2</v>
      </c>
      <c r="H148" s="212">
        <f t="shared" si="65"/>
        <v>66.66666666666666</v>
      </c>
      <c r="I148" s="183">
        <v>0</v>
      </c>
      <c r="J148" s="184">
        <f t="shared" si="66"/>
        <v>0</v>
      </c>
      <c r="K148" s="183">
        <v>0</v>
      </c>
      <c r="L148" s="186">
        <f t="shared" si="67"/>
        <v>0</v>
      </c>
      <c r="M148" s="187">
        <v>0</v>
      </c>
      <c r="N148" s="184">
        <f t="shared" si="68"/>
        <v>0</v>
      </c>
      <c r="O148" s="183">
        <v>1</v>
      </c>
      <c r="P148" s="184">
        <f t="shared" si="69"/>
        <v>33.33333333333333</v>
      </c>
      <c r="Q148" s="185">
        <v>0</v>
      </c>
      <c r="R148" s="186">
        <f t="shared" si="70"/>
        <v>0</v>
      </c>
      <c r="S148" s="187">
        <v>3</v>
      </c>
      <c r="T148" s="184">
        <f t="shared" si="71"/>
        <v>100</v>
      </c>
      <c r="U148" s="4"/>
    </row>
    <row r="149" spans="1:21" ht="26.25">
      <c r="A149" s="45" t="s">
        <v>190</v>
      </c>
      <c r="B149" s="85">
        <f>SUM(B150:B153)</f>
        <v>215</v>
      </c>
      <c r="C149" s="59">
        <f>SUM(C150:C153)</f>
        <v>10</v>
      </c>
      <c r="D149" s="58">
        <f aca="true" t="shared" si="72" ref="D149:D159">C149/B149*100</f>
        <v>4.651162790697675</v>
      </c>
      <c r="E149" s="59">
        <f>SUM(E150:E153)</f>
        <v>13</v>
      </c>
      <c r="F149" s="60">
        <f aca="true" t="shared" si="73" ref="F149:F159">E149/B149*100</f>
        <v>6.046511627906977</v>
      </c>
      <c r="G149" s="215">
        <f>SUM(G150:G153)</f>
        <v>21</v>
      </c>
      <c r="H149" s="58">
        <f aca="true" t="shared" si="74" ref="H149:H159">G149/B149*100</f>
        <v>9.767441860465116</v>
      </c>
      <c r="I149" s="59">
        <f>SUM(I150:I153)</f>
        <v>0</v>
      </c>
      <c r="J149" s="60">
        <f aca="true" t="shared" si="75" ref="J149:J159">I149/B149*100</f>
        <v>0</v>
      </c>
      <c r="K149" s="215">
        <f>SUM(K150:K153)</f>
        <v>129</v>
      </c>
      <c r="L149" s="58">
        <f aca="true" t="shared" si="76" ref="L149:L159">K149/B149*100</f>
        <v>60</v>
      </c>
      <c r="M149" s="59">
        <f>SUM(M150:M153)</f>
        <v>11</v>
      </c>
      <c r="N149" s="60">
        <v>0</v>
      </c>
      <c r="O149" s="215">
        <f>SUM(O150:O153)</f>
        <v>31</v>
      </c>
      <c r="P149" s="60">
        <f aca="true" t="shared" si="77" ref="P149:P159">O149/B149*100</f>
        <v>14.418604651162791</v>
      </c>
      <c r="Q149" s="57">
        <f>SUM(Q150:Q153)</f>
        <v>18</v>
      </c>
      <c r="R149" s="58">
        <f aca="true" t="shared" si="78" ref="R149:R159">Q149/B149*100</f>
        <v>8.372093023255815</v>
      </c>
      <c r="S149" s="59">
        <f>SUM(S150:S153)</f>
        <v>197</v>
      </c>
      <c r="T149" s="60">
        <f aca="true" t="shared" si="79" ref="T149:T159">S149/B149*100</f>
        <v>91.62790697674419</v>
      </c>
      <c r="U149" s="4"/>
    </row>
    <row r="150" spans="1:21" ht="14.25">
      <c r="A150" s="181" t="s">
        <v>88</v>
      </c>
      <c r="B150" s="182">
        <f>C150+E150+G150+I150+K150+M150+O150</f>
        <v>56</v>
      </c>
      <c r="C150" s="187">
        <v>0</v>
      </c>
      <c r="D150" s="212">
        <f t="shared" si="72"/>
        <v>0</v>
      </c>
      <c r="E150" s="183">
        <v>1</v>
      </c>
      <c r="F150" s="186">
        <f t="shared" si="73"/>
        <v>1.7857142857142856</v>
      </c>
      <c r="G150" s="213">
        <v>6</v>
      </c>
      <c r="H150" s="212">
        <f t="shared" si="74"/>
        <v>10.714285714285714</v>
      </c>
      <c r="I150" s="183">
        <v>0</v>
      </c>
      <c r="J150" s="184">
        <f t="shared" si="75"/>
        <v>0</v>
      </c>
      <c r="K150" s="183">
        <v>40</v>
      </c>
      <c r="L150" s="186">
        <f t="shared" si="76"/>
        <v>71.42857142857143</v>
      </c>
      <c r="M150" s="187">
        <v>0</v>
      </c>
      <c r="N150" s="184">
        <f>M150/B150*100</f>
        <v>0</v>
      </c>
      <c r="O150" s="183">
        <v>9</v>
      </c>
      <c r="P150" s="184">
        <f t="shared" si="77"/>
        <v>16.071428571428573</v>
      </c>
      <c r="Q150" s="185">
        <v>2</v>
      </c>
      <c r="R150" s="186">
        <f t="shared" si="78"/>
        <v>3.571428571428571</v>
      </c>
      <c r="S150" s="187">
        <v>54</v>
      </c>
      <c r="T150" s="184">
        <f t="shared" si="79"/>
        <v>96.42857142857143</v>
      </c>
      <c r="U150" s="4"/>
    </row>
    <row r="151" spans="1:23" s="229" customFormat="1" ht="12.75">
      <c r="A151" s="181" t="s">
        <v>81</v>
      </c>
      <c r="B151" s="35">
        <f>C151+E151+G151+I151+K151+M151+O151</f>
        <v>98</v>
      </c>
      <c r="C151" s="68">
        <v>6</v>
      </c>
      <c r="D151" s="69">
        <f t="shared" si="72"/>
        <v>6.122448979591836</v>
      </c>
      <c r="E151" s="68">
        <v>8</v>
      </c>
      <c r="F151" s="70">
        <f t="shared" si="73"/>
        <v>8.16326530612245</v>
      </c>
      <c r="G151" s="71">
        <v>11</v>
      </c>
      <c r="H151" s="69">
        <f t="shared" si="74"/>
        <v>11.224489795918368</v>
      </c>
      <c r="I151" s="68">
        <v>0</v>
      </c>
      <c r="J151" s="70">
        <f t="shared" si="75"/>
        <v>0</v>
      </c>
      <c r="K151" s="71">
        <v>54</v>
      </c>
      <c r="L151" s="69">
        <f t="shared" si="76"/>
        <v>55.10204081632652</v>
      </c>
      <c r="M151" s="68">
        <v>9</v>
      </c>
      <c r="N151" s="70">
        <f>M151/B151*100</f>
        <v>9.183673469387756</v>
      </c>
      <c r="O151" s="71">
        <v>10</v>
      </c>
      <c r="P151" s="70">
        <f t="shared" si="77"/>
        <v>10.204081632653061</v>
      </c>
      <c r="Q151" s="72">
        <v>6</v>
      </c>
      <c r="R151" s="69">
        <f t="shared" si="78"/>
        <v>6.122448979591836</v>
      </c>
      <c r="S151" s="68">
        <v>92</v>
      </c>
      <c r="T151" s="70">
        <f t="shared" si="79"/>
        <v>93.87755102040816</v>
      </c>
      <c r="U151" s="219"/>
      <c r="V151" s="220"/>
      <c r="W151" s="221"/>
    </row>
    <row r="152" spans="1:21" ht="14.25">
      <c r="A152" s="181" t="s">
        <v>86</v>
      </c>
      <c r="B152" s="182">
        <f>C152+E152+G152+I152+K152+M152+O152</f>
        <v>51</v>
      </c>
      <c r="C152" s="187">
        <v>3</v>
      </c>
      <c r="D152" s="186">
        <f t="shared" si="72"/>
        <v>5.88235294117647</v>
      </c>
      <c r="E152" s="187">
        <v>4</v>
      </c>
      <c r="F152" s="184">
        <f t="shared" si="73"/>
        <v>7.8431372549019605</v>
      </c>
      <c r="G152" s="183">
        <v>4</v>
      </c>
      <c r="H152" s="186">
        <f t="shared" si="74"/>
        <v>7.8431372549019605</v>
      </c>
      <c r="I152" s="187">
        <v>0</v>
      </c>
      <c r="J152" s="184">
        <f t="shared" si="75"/>
        <v>0</v>
      </c>
      <c r="K152" s="183">
        <v>30</v>
      </c>
      <c r="L152" s="186">
        <f t="shared" si="76"/>
        <v>58.82352941176471</v>
      </c>
      <c r="M152" s="187">
        <v>2</v>
      </c>
      <c r="N152" s="184">
        <f>M152/B152*100</f>
        <v>3.9215686274509802</v>
      </c>
      <c r="O152" s="183">
        <v>8</v>
      </c>
      <c r="P152" s="184">
        <f t="shared" si="77"/>
        <v>15.686274509803921</v>
      </c>
      <c r="Q152" s="185">
        <v>8</v>
      </c>
      <c r="R152" s="186">
        <f t="shared" si="78"/>
        <v>15.686274509803921</v>
      </c>
      <c r="S152" s="187">
        <v>43</v>
      </c>
      <c r="T152" s="184">
        <f t="shared" si="79"/>
        <v>84.31372549019608</v>
      </c>
      <c r="U152" s="4"/>
    </row>
    <row r="153" spans="1:21" ht="15" customHeight="1">
      <c r="A153" s="188" t="s">
        <v>87</v>
      </c>
      <c r="B153" s="182">
        <f>C153+E153+G153+I153+K153+M153+O153</f>
        <v>10</v>
      </c>
      <c r="C153" s="187">
        <v>1</v>
      </c>
      <c r="D153" s="212">
        <f t="shared" si="72"/>
        <v>10</v>
      </c>
      <c r="E153" s="183">
        <v>0</v>
      </c>
      <c r="F153" s="186">
        <f t="shared" si="73"/>
        <v>0</v>
      </c>
      <c r="G153" s="213">
        <v>0</v>
      </c>
      <c r="H153" s="212">
        <f t="shared" si="74"/>
        <v>0</v>
      </c>
      <c r="I153" s="183">
        <v>0</v>
      </c>
      <c r="J153" s="184">
        <f t="shared" si="75"/>
        <v>0</v>
      </c>
      <c r="K153" s="183">
        <v>5</v>
      </c>
      <c r="L153" s="186">
        <f t="shared" si="76"/>
        <v>50</v>
      </c>
      <c r="M153" s="187">
        <v>0</v>
      </c>
      <c r="N153" s="184">
        <f>M153/B153*100</f>
        <v>0</v>
      </c>
      <c r="O153" s="183">
        <v>4</v>
      </c>
      <c r="P153" s="184">
        <f t="shared" si="77"/>
        <v>40</v>
      </c>
      <c r="Q153" s="185">
        <v>2</v>
      </c>
      <c r="R153" s="186">
        <f t="shared" si="78"/>
        <v>20</v>
      </c>
      <c r="S153" s="187">
        <v>8</v>
      </c>
      <c r="T153" s="184">
        <f t="shared" si="79"/>
        <v>80</v>
      </c>
      <c r="U153" s="4"/>
    </row>
    <row r="154" spans="1:21" ht="26.25">
      <c r="A154" s="230" t="s">
        <v>191</v>
      </c>
      <c r="B154" s="231">
        <f>SUM(B155:B159)</f>
        <v>380</v>
      </c>
      <c r="C154" s="59">
        <f>SUM(C155:C159)</f>
        <v>25</v>
      </c>
      <c r="D154" s="58">
        <f t="shared" si="72"/>
        <v>6.578947368421052</v>
      </c>
      <c r="E154" s="59">
        <f>SUM(E155:E159)</f>
        <v>65</v>
      </c>
      <c r="F154" s="60">
        <f t="shared" si="73"/>
        <v>17.105263157894736</v>
      </c>
      <c r="G154" s="215">
        <f>SUM(G155:G159)</f>
        <v>71</v>
      </c>
      <c r="H154" s="58">
        <f t="shared" si="74"/>
        <v>18.684210526315788</v>
      </c>
      <c r="I154" s="59">
        <f>SUM(I155:I159)</f>
        <v>1</v>
      </c>
      <c r="J154" s="60">
        <f t="shared" si="75"/>
        <v>0.2631578947368421</v>
      </c>
      <c r="K154" s="215">
        <f>SUM(K155:K159)</f>
        <v>187</v>
      </c>
      <c r="L154" s="58">
        <f t="shared" si="76"/>
        <v>49.21052631578947</v>
      </c>
      <c r="M154" s="59">
        <f>SUM(M155:M159)</f>
        <v>14</v>
      </c>
      <c r="N154" s="60">
        <v>0</v>
      </c>
      <c r="O154" s="215">
        <f>SUM(O155:O159)</f>
        <v>17</v>
      </c>
      <c r="P154" s="60">
        <f t="shared" si="77"/>
        <v>4.473684210526316</v>
      </c>
      <c r="Q154" s="57">
        <f>SUM(Q155:Q159)</f>
        <v>62</v>
      </c>
      <c r="R154" s="58">
        <f t="shared" si="78"/>
        <v>16.315789473684212</v>
      </c>
      <c r="S154" s="59">
        <f>SUM(S155:S159)</f>
        <v>318</v>
      </c>
      <c r="T154" s="60">
        <f t="shared" si="79"/>
        <v>83.6842105263158</v>
      </c>
      <c r="U154" s="4"/>
    </row>
    <row r="155" spans="1:21" ht="26.25">
      <c r="A155" s="181" t="s">
        <v>69</v>
      </c>
      <c r="B155" s="182">
        <f>C155+E155+G155+I155+K155+M155+O155</f>
        <v>76</v>
      </c>
      <c r="C155" s="68">
        <v>3</v>
      </c>
      <c r="D155" s="69">
        <f t="shared" si="72"/>
        <v>3.9473684210526314</v>
      </c>
      <c r="E155" s="68">
        <v>8</v>
      </c>
      <c r="F155" s="70">
        <f t="shared" si="73"/>
        <v>10.526315789473683</v>
      </c>
      <c r="G155" s="71">
        <v>8</v>
      </c>
      <c r="H155" s="69">
        <f t="shared" si="74"/>
        <v>10.526315789473683</v>
      </c>
      <c r="I155" s="68">
        <v>0</v>
      </c>
      <c r="J155" s="70">
        <f t="shared" si="75"/>
        <v>0</v>
      </c>
      <c r="K155" s="71">
        <v>46</v>
      </c>
      <c r="L155" s="69">
        <f t="shared" si="76"/>
        <v>60.526315789473685</v>
      </c>
      <c r="M155" s="68">
        <v>2</v>
      </c>
      <c r="N155" s="70">
        <f>M155/B155*100</f>
        <v>2.631578947368421</v>
      </c>
      <c r="O155" s="71">
        <v>9</v>
      </c>
      <c r="P155" s="70">
        <f t="shared" si="77"/>
        <v>11.842105263157894</v>
      </c>
      <c r="Q155" s="72">
        <v>24</v>
      </c>
      <c r="R155" s="69">
        <f t="shared" si="78"/>
        <v>31.57894736842105</v>
      </c>
      <c r="S155" s="68">
        <v>52</v>
      </c>
      <c r="T155" s="70">
        <f t="shared" si="79"/>
        <v>68.42105263157895</v>
      </c>
      <c r="U155" s="4"/>
    </row>
    <row r="156" spans="1:22" s="221" customFormat="1" ht="26.25">
      <c r="A156" s="181" t="s">
        <v>82</v>
      </c>
      <c r="B156" s="35">
        <f>C156+E156+G156+I156+K156+M156+O156</f>
        <v>101</v>
      </c>
      <c r="C156" s="68">
        <v>6</v>
      </c>
      <c r="D156" s="69">
        <f t="shared" si="72"/>
        <v>5.9405940594059405</v>
      </c>
      <c r="E156" s="68">
        <v>14</v>
      </c>
      <c r="F156" s="70">
        <f t="shared" si="73"/>
        <v>13.861386138613863</v>
      </c>
      <c r="G156" s="71">
        <v>24</v>
      </c>
      <c r="H156" s="69">
        <f t="shared" si="74"/>
        <v>23.762376237623762</v>
      </c>
      <c r="I156" s="68">
        <v>0</v>
      </c>
      <c r="J156" s="70">
        <f t="shared" si="75"/>
        <v>0</v>
      </c>
      <c r="K156" s="71">
        <v>51</v>
      </c>
      <c r="L156" s="69">
        <f t="shared" si="76"/>
        <v>50.495049504950494</v>
      </c>
      <c r="M156" s="68">
        <v>3</v>
      </c>
      <c r="N156" s="70">
        <f>M156/B156*100</f>
        <v>2.9702970297029703</v>
      </c>
      <c r="O156" s="71">
        <v>3</v>
      </c>
      <c r="P156" s="70">
        <f t="shared" si="77"/>
        <v>2.9702970297029703</v>
      </c>
      <c r="Q156" s="72">
        <v>10</v>
      </c>
      <c r="R156" s="69">
        <f t="shared" si="78"/>
        <v>9.900990099009901</v>
      </c>
      <c r="S156" s="68">
        <v>91</v>
      </c>
      <c r="T156" s="70">
        <f t="shared" si="79"/>
        <v>90.0990099009901</v>
      </c>
      <c r="U156" s="219"/>
      <c r="V156" s="220"/>
    </row>
    <row r="157" spans="1:22" s="221" customFormat="1" ht="12.75">
      <c r="A157" s="181" t="s">
        <v>83</v>
      </c>
      <c r="B157" s="35">
        <f>C157+E157+G157+I157+K157+M157+O157</f>
        <v>63</v>
      </c>
      <c r="C157" s="68">
        <v>5</v>
      </c>
      <c r="D157" s="69">
        <f t="shared" si="72"/>
        <v>7.936507936507936</v>
      </c>
      <c r="E157" s="68">
        <v>18</v>
      </c>
      <c r="F157" s="70">
        <f t="shared" si="73"/>
        <v>28.57142857142857</v>
      </c>
      <c r="G157" s="71">
        <v>15</v>
      </c>
      <c r="H157" s="69">
        <f t="shared" si="74"/>
        <v>23.809523809523807</v>
      </c>
      <c r="I157" s="68">
        <v>0</v>
      </c>
      <c r="J157" s="70">
        <f t="shared" si="75"/>
        <v>0</v>
      </c>
      <c r="K157" s="71">
        <v>18</v>
      </c>
      <c r="L157" s="69">
        <f t="shared" si="76"/>
        <v>28.57142857142857</v>
      </c>
      <c r="M157" s="68">
        <v>3</v>
      </c>
      <c r="N157" s="70">
        <f>M157/B157*100</f>
        <v>4.761904761904762</v>
      </c>
      <c r="O157" s="71">
        <v>4</v>
      </c>
      <c r="P157" s="70">
        <f t="shared" si="77"/>
        <v>6.349206349206349</v>
      </c>
      <c r="Q157" s="72">
        <v>11</v>
      </c>
      <c r="R157" s="69">
        <f t="shared" si="78"/>
        <v>17.46031746031746</v>
      </c>
      <c r="S157" s="68">
        <v>52</v>
      </c>
      <c r="T157" s="70">
        <f t="shared" si="79"/>
        <v>82.53968253968253</v>
      </c>
      <c r="U157" s="219"/>
      <c r="V157" s="220"/>
    </row>
    <row r="158" spans="1:22" s="221" customFormat="1" ht="12.75">
      <c r="A158" s="181" t="s">
        <v>84</v>
      </c>
      <c r="B158" s="35">
        <f>C158+E158+G158+I158+K158+M158+O158</f>
        <v>111</v>
      </c>
      <c r="C158" s="68">
        <v>9</v>
      </c>
      <c r="D158" s="69">
        <f t="shared" si="72"/>
        <v>8.108108108108109</v>
      </c>
      <c r="E158" s="68">
        <v>20</v>
      </c>
      <c r="F158" s="70">
        <f t="shared" si="73"/>
        <v>18.01801801801802</v>
      </c>
      <c r="G158" s="71">
        <v>21</v>
      </c>
      <c r="H158" s="69">
        <f t="shared" si="74"/>
        <v>18.91891891891892</v>
      </c>
      <c r="I158" s="68">
        <v>1</v>
      </c>
      <c r="J158" s="70">
        <f t="shared" si="75"/>
        <v>0.9009009009009009</v>
      </c>
      <c r="K158" s="71">
        <v>55</v>
      </c>
      <c r="L158" s="69">
        <f t="shared" si="76"/>
        <v>49.549549549549546</v>
      </c>
      <c r="M158" s="68">
        <v>5</v>
      </c>
      <c r="N158" s="70">
        <f>M158/B158*100</f>
        <v>4.504504504504505</v>
      </c>
      <c r="O158" s="71">
        <v>0</v>
      </c>
      <c r="P158" s="70">
        <f t="shared" si="77"/>
        <v>0</v>
      </c>
      <c r="Q158" s="72">
        <v>13</v>
      </c>
      <c r="R158" s="69">
        <f t="shared" si="78"/>
        <v>11.711711711711711</v>
      </c>
      <c r="S158" s="68">
        <v>98</v>
      </c>
      <c r="T158" s="70">
        <f t="shared" si="79"/>
        <v>88.28828828828829</v>
      </c>
      <c r="U158" s="219"/>
      <c r="V158" s="220"/>
    </row>
    <row r="159" spans="1:22" s="221" customFormat="1" ht="12.75">
      <c r="A159" s="181" t="s">
        <v>85</v>
      </c>
      <c r="B159" s="182">
        <f>C159+E159+G159+I159+K159+M159+O159</f>
        <v>29</v>
      </c>
      <c r="C159" s="68">
        <v>2</v>
      </c>
      <c r="D159" s="69">
        <f t="shared" si="72"/>
        <v>6.896551724137931</v>
      </c>
      <c r="E159" s="68">
        <v>5</v>
      </c>
      <c r="F159" s="70">
        <f t="shared" si="73"/>
        <v>17.24137931034483</v>
      </c>
      <c r="G159" s="71">
        <v>3</v>
      </c>
      <c r="H159" s="69">
        <f t="shared" si="74"/>
        <v>10.344827586206897</v>
      </c>
      <c r="I159" s="68">
        <v>0</v>
      </c>
      <c r="J159" s="70">
        <f t="shared" si="75"/>
        <v>0</v>
      </c>
      <c r="K159" s="71">
        <v>17</v>
      </c>
      <c r="L159" s="69">
        <f t="shared" si="76"/>
        <v>58.620689655172406</v>
      </c>
      <c r="M159" s="68">
        <v>1</v>
      </c>
      <c r="N159" s="70">
        <f>M159/B159*100</f>
        <v>3.4482758620689653</v>
      </c>
      <c r="O159" s="71">
        <v>1</v>
      </c>
      <c r="P159" s="70">
        <f t="shared" si="77"/>
        <v>3.4482758620689653</v>
      </c>
      <c r="Q159" s="72">
        <v>4</v>
      </c>
      <c r="R159" s="69">
        <f t="shared" si="78"/>
        <v>13.793103448275861</v>
      </c>
      <c r="S159" s="68">
        <v>25</v>
      </c>
      <c r="T159" s="70">
        <f t="shared" si="79"/>
        <v>86.20689655172413</v>
      </c>
      <c r="U159" s="219"/>
      <c r="V159" s="220"/>
    </row>
    <row r="160" spans="1:21" ht="14.25">
      <c r="A160" s="75" t="s">
        <v>98</v>
      </c>
      <c r="B160" s="191"/>
      <c r="C160" s="232"/>
      <c r="D160" s="96"/>
      <c r="E160" s="233"/>
      <c r="F160" s="96"/>
      <c r="G160" s="233"/>
      <c r="H160" s="96"/>
      <c r="I160" s="233"/>
      <c r="J160" s="96"/>
      <c r="K160" s="233"/>
      <c r="L160" s="97"/>
      <c r="M160" s="232"/>
      <c r="N160" s="96"/>
      <c r="O160" s="234"/>
      <c r="P160" s="235"/>
      <c r="Q160" s="236"/>
      <c r="R160" s="235"/>
      <c r="S160" s="234"/>
      <c r="T160" s="235"/>
      <c r="U160" s="4"/>
    </row>
    <row r="161" spans="1:22" s="86" customFormat="1" ht="15" customHeight="1">
      <c r="A161" s="45" t="s">
        <v>99</v>
      </c>
      <c r="B161" s="41">
        <f>SUM(B162:B169)</f>
        <v>395</v>
      </c>
      <c r="C161" s="26">
        <f>SUM(C162:C169)</f>
        <v>44</v>
      </c>
      <c r="D161" s="94">
        <f aca="true" t="shared" si="80" ref="D161:D200">C161/B161*100</f>
        <v>11.139240506329113</v>
      </c>
      <c r="E161" s="28">
        <f>SUM(E162:E169)</f>
        <v>46</v>
      </c>
      <c r="F161" s="30">
        <f aca="true" t="shared" si="81" ref="F161:F200">E161/B161*100</f>
        <v>11.645569620253164</v>
      </c>
      <c r="G161" s="95">
        <f>SUM(G162:G169)</f>
        <v>32</v>
      </c>
      <c r="H161" s="94">
        <f aca="true" t="shared" si="82" ref="H161:H200">G161/B161*100</f>
        <v>8.10126582278481</v>
      </c>
      <c r="I161" s="28">
        <f>SUM(I162:I169)</f>
        <v>6</v>
      </c>
      <c r="J161" s="29">
        <f aca="true" t="shared" si="83" ref="J161:J200">I161/B161*100</f>
        <v>1.5189873417721518</v>
      </c>
      <c r="K161" s="28">
        <f>SUM(K162:K169)</f>
        <v>185</v>
      </c>
      <c r="L161" s="30">
        <f aca="true" t="shared" si="84" ref="L161:L200">K161/B161*100</f>
        <v>46.835443037974684</v>
      </c>
      <c r="M161" s="26">
        <f>SUM(M162:M169)</f>
        <v>15</v>
      </c>
      <c r="N161" s="29">
        <f aca="true" t="shared" si="85" ref="N161:N200">M161/B161*100</f>
        <v>3.79746835443038</v>
      </c>
      <c r="O161" s="28">
        <f>SUM(O162:O169)</f>
        <v>67</v>
      </c>
      <c r="P161" s="29">
        <f aca="true" t="shared" si="86" ref="P161:P200">O161/B161*100</f>
        <v>16.962025316455694</v>
      </c>
      <c r="Q161" s="24">
        <f>SUM(Q162:Q169)</f>
        <v>90</v>
      </c>
      <c r="R161" s="30">
        <f aca="true" t="shared" si="87" ref="R161:R200">Q161/B161*100</f>
        <v>22.78481012658228</v>
      </c>
      <c r="S161" s="26">
        <f>SUM(S162:S169)</f>
        <v>305</v>
      </c>
      <c r="T161" s="29">
        <f aca="true" t="shared" si="88" ref="T161:T200">S161/B161*100</f>
        <v>77.21518987341773</v>
      </c>
      <c r="U161" s="98"/>
      <c r="V161" s="99"/>
    </row>
    <row r="162" spans="1:22" s="86" customFormat="1" ht="12.75" customHeight="1">
      <c r="A162" s="181" t="s">
        <v>100</v>
      </c>
      <c r="B162" s="182">
        <f aca="true" t="shared" si="89" ref="B162:B174">C162+E162+G162+I162+K162+M162+O162</f>
        <v>29</v>
      </c>
      <c r="C162" s="187">
        <v>2</v>
      </c>
      <c r="D162" s="186">
        <f t="shared" si="80"/>
        <v>6.896551724137931</v>
      </c>
      <c r="E162" s="187">
        <v>0</v>
      </c>
      <c r="F162" s="184">
        <f t="shared" si="81"/>
        <v>0</v>
      </c>
      <c r="G162" s="183">
        <v>1</v>
      </c>
      <c r="H162" s="186">
        <f t="shared" si="82"/>
        <v>3.4482758620689653</v>
      </c>
      <c r="I162" s="187">
        <v>0</v>
      </c>
      <c r="J162" s="184">
        <f t="shared" si="83"/>
        <v>0</v>
      </c>
      <c r="K162" s="183">
        <v>19</v>
      </c>
      <c r="L162" s="186">
        <f t="shared" si="84"/>
        <v>65.51724137931035</v>
      </c>
      <c r="M162" s="187">
        <v>0</v>
      </c>
      <c r="N162" s="184">
        <f t="shared" si="85"/>
        <v>0</v>
      </c>
      <c r="O162" s="237">
        <v>7</v>
      </c>
      <c r="P162" s="100">
        <f t="shared" si="86"/>
        <v>24.137931034482758</v>
      </c>
      <c r="Q162" s="93">
        <v>1</v>
      </c>
      <c r="R162" s="51">
        <f t="shared" si="87"/>
        <v>3.4482758620689653</v>
      </c>
      <c r="S162" s="91">
        <v>28</v>
      </c>
      <c r="T162" s="225">
        <f t="shared" si="88"/>
        <v>96.55172413793103</v>
      </c>
      <c r="U162" s="98"/>
      <c r="V162" s="99"/>
    </row>
    <row r="163" spans="1:22" s="86" customFormat="1" ht="11.25" customHeight="1">
      <c r="A163" s="181" t="s">
        <v>138</v>
      </c>
      <c r="B163" s="182">
        <v>15</v>
      </c>
      <c r="C163" s="187">
        <v>6</v>
      </c>
      <c r="D163" s="186">
        <f t="shared" si="80"/>
        <v>40</v>
      </c>
      <c r="E163" s="187">
        <v>2</v>
      </c>
      <c r="F163" s="184">
        <f t="shared" si="81"/>
        <v>13.333333333333334</v>
      </c>
      <c r="G163" s="183">
        <v>2</v>
      </c>
      <c r="H163" s="186">
        <f t="shared" si="82"/>
        <v>13.333333333333334</v>
      </c>
      <c r="I163" s="187">
        <v>0</v>
      </c>
      <c r="J163" s="184">
        <f t="shared" si="83"/>
        <v>0</v>
      </c>
      <c r="K163" s="183">
        <v>2</v>
      </c>
      <c r="L163" s="186">
        <f t="shared" si="84"/>
        <v>13.333333333333334</v>
      </c>
      <c r="M163" s="187">
        <v>0</v>
      </c>
      <c r="N163" s="184">
        <f t="shared" si="85"/>
        <v>0</v>
      </c>
      <c r="O163" s="237">
        <v>3</v>
      </c>
      <c r="P163" s="100">
        <f t="shared" si="86"/>
        <v>20</v>
      </c>
      <c r="Q163" s="238">
        <v>2</v>
      </c>
      <c r="R163" s="223">
        <f t="shared" si="87"/>
        <v>13.333333333333334</v>
      </c>
      <c r="S163" s="239">
        <v>13</v>
      </c>
      <c r="T163" s="225">
        <f t="shared" si="88"/>
        <v>86.66666666666667</v>
      </c>
      <c r="U163" s="98"/>
      <c r="V163" s="99"/>
    </row>
    <row r="164" spans="1:22" s="86" customFormat="1" ht="11.25" customHeight="1">
      <c r="A164" s="181" t="s">
        <v>101</v>
      </c>
      <c r="B164" s="182">
        <f>C164+E164+G164+I164+K164+M164+O164</f>
        <v>1</v>
      </c>
      <c r="C164" s="187">
        <v>0</v>
      </c>
      <c r="D164" s="186">
        <f>C164/B164*100</f>
        <v>0</v>
      </c>
      <c r="E164" s="187">
        <v>0</v>
      </c>
      <c r="F164" s="184">
        <f>E164/B164*100</f>
        <v>0</v>
      </c>
      <c r="G164" s="183">
        <v>0</v>
      </c>
      <c r="H164" s="186">
        <f>G164/B164*100</f>
        <v>0</v>
      </c>
      <c r="I164" s="187">
        <v>0</v>
      </c>
      <c r="J164" s="184">
        <f>I164/B164*100</f>
        <v>0</v>
      </c>
      <c r="K164" s="183">
        <v>1</v>
      </c>
      <c r="L164" s="186">
        <f>K164/B164*100</f>
        <v>100</v>
      </c>
      <c r="M164" s="187">
        <v>0</v>
      </c>
      <c r="N164" s="184">
        <f>M164/B164*100</f>
        <v>0</v>
      </c>
      <c r="O164" s="237">
        <v>0</v>
      </c>
      <c r="P164" s="100">
        <f>O164/B164*100</f>
        <v>0</v>
      </c>
      <c r="Q164" s="238">
        <v>1</v>
      </c>
      <c r="R164" s="223">
        <f>Q164/B164*100</f>
        <v>100</v>
      </c>
      <c r="S164" s="239">
        <v>0</v>
      </c>
      <c r="T164" s="225">
        <f>S164/B164*100</f>
        <v>0</v>
      </c>
      <c r="U164" s="98"/>
      <c r="V164" s="99"/>
    </row>
    <row r="165" spans="1:22" s="86" customFormat="1" ht="14.25">
      <c r="A165" s="181" t="s">
        <v>102</v>
      </c>
      <c r="B165" s="182">
        <f t="shared" si="89"/>
        <v>15</v>
      </c>
      <c r="C165" s="187">
        <v>1</v>
      </c>
      <c r="D165" s="186">
        <f t="shared" si="80"/>
        <v>6.666666666666667</v>
      </c>
      <c r="E165" s="187">
        <v>0</v>
      </c>
      <c r="F165" s="184">
        <f t="shared" si="81"/>
        <v>0</v>
      </c>
      <c r="G165" s="183">
        <v>0</v>
      </c>
      <c r="H165" s="186">
        <f t="shared" si="82"/>
        <v>0</v>
      </c>
      <c r="I165" s="187">
        <v>1</v>
      </c>
      <c r="J165" s="184">
        <f t="shared" si="83"/>
        <v>6.666666666666667</v>
      </c>
      <c r="K165" s="183">
        <v>10</v>
      </c>
      <c r="L165" s="186">
        <f t="shared" si="84"/>
        <v>66.66666666666666</v>
      </c>
      <c r="M165" s="187">
        <v>1</v>
      </c>
      <c r="N165" s="184">
        <f t="shared" si="85"/>
        <v>6.666666666666667</v>
      </c>
      <c r="O165" s="237">
        <v>2</v>
      </c>
      <c r="P165" s="100">
        <f t="shared" si="86"/>
        <v>13.333333333333334</v>
      </c>
      <c r="Q165" s="238">
        <v>2</v>
      </c>
      <c r="R165" s="223">
        <f t="shared" si="87"/>
        <v>13.333333333333334</v>
      </c>
      <c r="S165" s="239">
        <v>13</v>
      </c>
      <c r="T165" s="225">
        <f t="shared" si="88"/>
        <v>86.66666666666667</v>
      </c>
      <c r="U165" s="98"/>
      <c r="V165" s="99"/>
    </row>
    <row r="166" spans="1:22" s="86" customFormat="1" ht="11.25" customHeight="1">
      <c r="A166" s="181" t="s">
        <v>139</v>
      </c>
      <c r="B166" s="182">
        <v>7</v>
      </c>
      <c r="C166" s="187">
        <v>3</v>
      </c>
      <c r="D166" s="186">
        <f t="shared" si="80"/>
        <v>42.857142857142854</v>
      </c>
      <c r="E166" s="187">
        <v>0</v>
      </c>
      <c r="F166" s="184">
        <f t="shared" si="81"/>
        <v>0</v>
      </c>
      <c r="G166" s="183">
        <v>0</v>
      </c>
      <c r="H166" s="186">
        <f t="shared" si="82"/>
        <v>0</v>
      </c>
      <c r="I166" s="187">
        <v>0</v>
      </c>
      <c r="J166" s="184">
        <f t="shared" si="83"/>
        <v>0</v>
      </c>
      <c r="K166" s="183">
        <v>2</v>
      </c>
      <c r="L166" s="186">
        <f t="shared" si="84"/>
        <v>28.57142857142857</v>
      </c>
      <c r="M166" s="187">
        <v>0</v>
      </c>
      <c r="N166" s="184">
        <f t="shared" si="85"/>
        <v>0</v>
      </c>
      <c r="O166" s="237">
        <v>2</v>
      </c>
      <c r="P166" s="100">
        <f t="shared" si="86"/>
        <v>28.57142857142857</v>
      </c>
      <c r="Q166" s="238">
        <v>2</v>
      </c>
      <c r="R166" s="223">
        <f t="shared" si="87"/>
        <v>28.57142857142857</v>
      </c>
      <c r="S166" s="239">
        <v>5</v>
      </c>
      <c r="T166" s="225">
        <f t="shared" si="88"/>
        <v>71.42857142857143</v>
      </c>
      <c r="U166" s="98"/>
      <c r="V166" s="99"/>
    </row>
    <row r="167" spans="1:22" s="86" customFormat="1" ht="14.25">
      <c r="A167" s="181" t="s">
        <v>103</v>
      </c>
      <c r="B167" s="182">
        <f t="shared" si="89"/>
        <v>53</v>
      </c>
      <c r="C167" s="187">
        <v>6</v>
      </c>
      <c r="D167" s="186">
        <f t="shared" si="80"/>
        <v>11.320754716981133</v>
      </c>
      <c r="E167" s="187">
        <v>5</v>
      </c>
      <c r="F167" s="184">
        <f t="shared" si="81"/>
        <v>9.433962264150944</v>
      </c>
      <c r="G167" s="183">
        <v>3</v>
      </c>
      <c r="H167" s="186">
        <f t="shared" si="82"/>
        <v>5.660377358490567</v>
      </c>
      <c r="I167" s="187">
        <v>3</v>
      </c>
      <c r="J167" s="184">
        <f t="shared" si="83"/>
        <v>5.660377358490567</v>
      </c>
      <c r="K167" s="183">
        <v>35</v>
      </c>
      <c r="L167" s="186">
        <f t="shared" si="84"/>
        <v>66.0377358490566</v>
      </c>
      <c r="M167" s="187">
        <v>1</v>
      </c>
      <c r="N167" s="184">
        <f t="shared" si="85"/>
        <v>1.8867924528301887</v>
      </c>
      <c r="O167" s="237">
        <v>0</v>
      </c>
      <c r="P167" s="100">
        <f t="shared" si="86"/>
        <v>0</v>
      </c>
      <c r="Q167" s="238">
        <v>6</v>
      </c>
      <c r="R167" s="223">
        <f t="shared" si="87"/>
        <v>11.320754716981133</v>
      </c>
      <c r="S167" s="239">
        <v>47</v>
      </c>
      <c r="T167" s="225">
        <f t="shared" si="88"/>
        <v>88.67924528301887</v>
      </c>
      <c r="U167" s="98"/>
      <c r="V167" s="99"/>
    </row>
    <row r="168" spans="1:22" s="86" customFormat="1" ht="14.25">
      <c r="A168" s="181" t="s">
        <v>104</v>
      </c>
      <c r="B168" s="182">
        <f t="shared" si="89"/>
        <v>26</v>
      </c>
      <c r="C168" s="187">
        <v>7</v>
      </c>
      <c r="D168" s="186">
        <f t="shared" si="80"/>
        <v>26.923076923076923</v>
      </c>
      <c r="E168" s="187">
        <v>5</v>
      </c>
      <c r="F168" s="184">
        <f t="shared" si="81"/>
        <v>19.230769230769234</v>
      </c>
      <c r="G168" s="183">
        <v>2</v>
      </c>
      <c r="H168" s="186">
        <f t="shared" si="82"/>
        <v>7.6923076923076925</v>
      </c>
      <c r="I168" s="187">
        <v>0</v>
      </c>
      <c r="J168" s="184">
        <f t="shared" si="83"/>
        <v>0</v>
      </c>
      <c r="K168" s="183">
        <v>4</v>
      </c>
      <c r="L168" s="186">
        <f t="shared" si="84"/>
        <v>15.384615384615385</v>
      </c>
      <c r="M168" s="187">
        <v>1</v>
      </c>
      <c r="N168" s="184">
        <f t="shared" si="85"/>
        <v>3.8461538461538463</v>
      </c>
      <c r="O168" s="101">
        <v>7</v>
      </c>
      <c r="P168" s="225">
        <f t="shared" si="86"/>
        <v>26.923076923076923</v>
      </c>
      <c r="Q168" s="238">
        <v>13</v>
      </c>
      <c r="R168" s="102">
        <f t="shared" si="87"/>
        <v>50</v>
      </c>
      <c r="S168" s="239">
        <v>13</v>
      </c>
      <c r="T168" s="100">
        <f t="shared" si="88"/>
        <v>50</v>
      </c>
      <c r="U168" s="98"/>
      <c r="V168" s="99"/>
    </row>
    <row r="169" spans="1:22" s="86" customFormat="1" ht="14.25">
      <c r="A169" s="240" t="s">
        <v>105</v>
      </c>
      <c r="B169" s="241">
        <f t="shared" si="89"/>
        <v>249</v>
      </c>
      <c r="C169" s="242">
        <v>19</v>
      </c>
      <c r="D169" s="186">
        <f t="shared" si="80"/>
        <v>7.630522088353414</v>
      </c>
      <c r="E169" s="187">
        <v>34</v>
      </c>
      <c r="F169" s="184">
        <f t="shared" si="81"/>
        <v>13.654618473895583</v>
      </c>
      <c r="G169" s="183">
        <v>24</v>
      </c>
      <c r="H169" s="186">
        <f t="shared" si="82"/>
        <v>9.63855421686747</v>
      </c>
      <c r="I169" s="187">
        <v>2</v>
      </c>
      <c r="J169" s="184">
        <f t="shared" si="83"/>
        <v>0.8032128514056224</v>
      </c>
      <c r="K169" s="183">
        <v>112</v>
      </c>
      <c r="L169" s="186">
        <f t="shared" si="84"/>
        <v>44.97991967871486</v>
      </c>
      <c r="M169" s="187">
        <v>12</v>
      </c>
      <c r="N169" s="184">
        <f t="shared" si="85"/>
        <v>4.819277108433735</v>
      </c>
      <c r="O169" s="243">
        <v>46</v>
      </c>
      <c r="P169" s="244">
        <f t="shared" si="86"/>
        <v>18.473895582329316</v>
      </c>
      <c r="Q169" s="103">
        <v>63</v>
      </c>
      <c r="R169" s="223">
        <f t="shared" si="87"/>
        <v>25.301204819277107</v>
      </c>
      <c r="S169" s="104">
        <v>186</v>
      </c>
      <c r="T169" s="225">
        <f t="shared" si="88"/>
        <v>74.69879518072288</v>
      </c>
      <c r="U169" s="98"/>
      <c r="V169" s="99"/>
    </row>
    <row r="170" spans="1:22" s="112" customFormat="1" ht="14.25">
      <c r="A170" s="245" t="s">
        <v>106</v>
      </c>
      <c r="B170" s="246">
        <f t="shared" si="89"/>
        <v>70</v>
      </c>
      <c r="C170" s="105">
        <v>3</v>
      </c>
      <c r="D170" s="106">
        <f t="shared" si="80"/>
        <v>4.285714285714286</v>
      </c>
      <c r="E170" s="107">
        <v>9</v>
      </c>
      <c r="F170" s="108">
        <f t="shared" si="81"/>
        <v>12.857142857142856</v>
      </c>
      <c r="G170" s="109">
        <v>9</v>
      </c>
      <c r="H170" s="106">
        <f t="shared" si="82"/>
        <v>12.857142857142856</v>
      </c>
      <c r="I170" s="107">
        <v>0</v>
      </c>
      <c r="J170" s="108">
        <f t="shared" si="83"/>
        <v>0</v>
      </c>
      <c r="K170" s="109">
        <v>33</v>
      </c>
      <c r="L170" s="106">
        <f t="shared" si="84"/>
        <v>47.14285714285714</v>
      </c>
      <c r="M170" s="107">
        <v>3</v>
      </c>
      <c r="N170" s="108">
        <f t="shared" si="85"/>
        <v>4.285714285714286</v>
      </c>
      <c r="O170" s="247">
        <v>13</v>
      </c>
      <c r="P170" s="248">
        <f t="shared" si="86"/>
        <v>18.571428571428573</v>
      </c>
      <c r="Q170" s="249">
        <v>10</v>
      </c>
      <c r="R170" s="250">
        <f t="shared" si="87"/>
        <v>14.285714285714285</v>
      </c>
      <c r="S170" s="251">
        <v>61</v>
      </c>
      <c r="T170" s="248">
        <f t="shared" si="88"/>
        <v>87.14285714285714</v>
      </c>
      <c r="U170" s="110"/>
      <c r="V170" s="111"/>
    </row>
    <row r="171" spans="1:22" s="112" customFormat="1" ht="14.25">
      <c r="A171" s="245" t="s">
        <v>107</v>
      </c>
      <c r="B171" s="246">
        <f t="shared" si="89"/>
        <v>28</v>
      </c>
      <c r="C171" s="105">
        <v>2</v>
      </c>
      <c r="D171" s="113">
        <f t="shared" si="80"/>
        <v>7.142857142857142</v>
      </c>
      <c r="E171" s="105">
        <v>10</v>
      </c>
      <c r="F171" s="114">
        <f t="shared" si="81"/>
        <v>35.714285714285715</v>
      </c>
      <c r="G171" s="115">
        <v>3</v>
      </c>
      <c r="H171" s="113">
        <f t="shared" si="82"/>
        <v>10.714285714285714</v>
      </c>
      <c r="I171" s="105">
        <v>0</v>
      </c>
      <c r="J171" s="114">
        <f t="shared" si="83"/>
        <v>0</v>
      </c>
      <c r="K171" s="115">
        <v>7</v>
      </c>
      <c r="L171" s="113">
        <f t="shared" si="84"/>
        <v>25</v>
      </c>
      <c r="M171" s="105">
        <v>1</v>
      </c>
      <c r="N171" s="114">
        <f t="shared" si="85"/>
        <v>3.571428571428571</v>
      </c>
      <c r="O171" s="252">
        <v>5</v>
      </c>
      <c r="P171" s="253">
        <f t="shared" si="86"/>
        <v>17.857142857142858</v>
      </c>
      <c r="Q171" s="254">
        <v>12</v>
      </c>
      <c r="R171" s="255">
        <f t="shared" si="87"/>
        <v>42.857142857142854</v>
      </c>
      <c r="S171" s="256">
        <v>16</v>
      </c>
      <c r="T171" s="253">
        <f t="shared" si="88"/>
        <v>57.14285714285714</v>
      </c>
      <c r="U171" s="110"/>
      <c r="V171" s="111"/>
    </row>
    <row r="172" spans="1:22" s="112" customFormat="1" ht="14.25">
      <c r="A172" s="245" t="s">
        <v>108</v>
      </c>
      <c r="B172" s="246">
        <f t="shared" si="89"/>
        <v>35</v>
      </c>
      <c r="C172" s="105">
        <v>1</v>
      </c>
      <c r="D172" s="113">
        <f t="shared" si="80"/>
        <v>2.857142857142857</v>
      </c>
      <c r="E172" s="105">
        <v>1</v>
      </c>
      <c r="F172" s="114">
        <f t="shared" si="81"/>
        <v>2.857142857142857</v>
      </c>
      <c r="G172" s="115">
        <v>2</v>
      </c>
      <c r="H172" s="113">
        <f t="shared" si="82"/>
        <v>5.714285714285714</v>
      </c>
      <c r="I172" s="105">
        <v>1</v>
      </c>
      <c r="J172" s="114">
        <f t="shared" si="83"/>
        <v>2.857142857142857</v>
      </c>
      <c r="K172" s="115">
        <v>21</v>
      </c>
      <c r="L172" s="113">
        <f t="shared" si="84"/>
        <v>60</v>
      </c>
      <c r="M172" s="105">
        <v>1</v>
      </c>
      <c r="N172" s="114">
        <f t="shared" si="85"/>
        <v>2.857142857142857</v>
      </c>
      <c r="O172" s="116">
        <v>8</v>
      </c>
      <c r="P172" s="114">
        <f t="shared" si="86"/>
        <v>22.857142857142858</v>
      </c>
      <c r="Q172" s="257">
        <v>3</v>
      </c>
      <c r="R172" s="258">
        <f t="shared" si="87"/>
        <v>8.571428571428571</v>
      </c>
      <c r="S172" s="259">
        <v>32</v>
      </c>
      <c r="T172" s="260">
        <f t="shared" si="88"/>
        <v>91.42857142857143</v>
      </c>
      <c r="U172" s="110"/>
      <c r="V172" s="111"/>
    </row>
    <row r="173" spans="1:22" s="112" customFormat="1" ht="14.25">
      <c r="A173" s="245" t="s">
        <v>109</v>
      </c>
      <c r="B173" s="246">
        <f t="shared" si="89"/>
        <v>49</v>
      </c>
      <c r="C173" s="105">
        <v>7</v>
      </c>
      <c r="D173" s="113">
        <f t="shared" si="80"/>
        <v>14.285714285714285</v>
      </c>
      <c r="E173" s="105">
        <v>4</v>
      </c>
      <c r="F173" s="114">
        <f t="shared" si="81"/>
        <v>8.16326530612245</v>
      </c>
      <c r="G173" s="115">
        <v>5</v>
      </c>
      <c r="H173" s="113">
        <f t="shared" si="82"/>
        <v>10.204081632653061</v>
      </c>
      <c r="I173" s="105">
        <v>0</v>
      </c>
      <c r="J173" s="114">
        <f t="shared" si="83"/>
        <v>0</v>
      </c>
      <c r="K173" s="115">
        <v>19</v>
      </c>
      <c r="L173" s="113">
        <f t="shared" si="84"/>
        <v>38.775510204081634</v>
      </c>
      <c r="M173" s="105">
        <v>5</v>
      </c>
      <c r="N173" s="114">
        <f t="shared" si="85"/>
        <v>10.204081632653061</v>
      </c>
      <c r="O173" s="261">
        <v>9</v>
      </c>
      <c r="P173" s="253">
        <f t="shared" si="86"/>
        <v>18.367346938775512</v>
      </c>
      <c r="Q173" s="117">
        <v>21</v>
      </c>
      <c r="R173" s="113">
        <f t="shared" si="87"/>
        <v>42.857142857142854</v>
      </c>
      <c r="S173" s="105">
        <v>28</v>
      </c>
      <c r="T173" s="114">
        <f t="shared" si="88"/>
        <v>57.14285714285714</v>
      </c>
      <c r="U173" s="110"/>
      <c r="V173" s="111"/>
    </row>
    <row r="174" spans="1:22" s="112" customFormat="1" ht="14.25">
      <c r="A174" s="262" t="s">
        <v>110</v>
      </c>
      <c r="B174" s="263">
        <f t="shared" si="89"/>
        <v>66</v>
      </c>
      <c r="C174" s="118">
        <v>6</v>
      </c>
      <c r="D174" s="119">
        <f t="shared" si="80"/>
        <v>9.090909090909092</v>
      </c>
      <c r="E174" s="118">
        <v>10</v>
      </c>
      <c r="F174" s="120">
        <f t="shared" si="81"/>
        <v>15.151515151515152</v>
      </c>
      <c r="G174" s="121">
        <v>5</v>
      </c>
      <c r="H174" s="119">
        <f t="shared" si="82"/>
        <v>7.575757575757576</v>
      </c>
      <c r="I174" s="118">
        <v>1</v>
      </c>
      <c r="J174" s="120">
        <f t="shared" si="83"/>
        <v>1.5151515151515151</v>
      </c>
      <c r="K174" s="121">
        <v>32</v>
      </c>
      <c r="L174" s="119">
        <f t="shared" si="84"/>
        <v>48.484848484848484</v>
      </c>
      <c r="M174" s="118">
        <v>2</v>
      </c>
      <c r="N174" s="120">
        <f t="shared" si="85"/>
        <v>3.0303030303030303</v>
      </c>
      <c r="O174" s="122">
        <v>10</v>
      </c>
      <c r="P174" s="120">
        <f t="shared" si="86"/>
        <v>15.151515151515152</v>
      </c>
      <c r="Q174" s="264">
        <v>17</v>
      </c>
      <c r="R174" s="265">
        <f t="shared" si="87"/>
        <v>25.757575757575758</v>
      </c>
      <c r="S174" s="266">
        <v>49</v>
      </c>
      <c r="T174" s="267">
        <f t="shared" si="88"/>
        <v>74.24242424242425</v>
      </c>
      <c r="U174" s="110"/>
      <c r="V174" s="111"/>
    </row>
    <row r="175" spans="1:22" s="112" customFormat="1" ht="14.25">
      <c r="A175" s="123" t="s">
        <v>111</v>
      </c>
      <c r="B175" s="124">
        <f>SUM(B176:B189)</f>
        <v>528</v>
      </c>
      <c r="C175" s="125">
        <f>SUM(C176:C189)</f>
        <v>97</v>
      </c>
      <c r="D175" s="126">
        <f t="shared" si="80"/>
        <v>18.37121212121212</v>
      </c>
      <c r="E175" s="127">
        <f>SUM(E176:E189)</f>
        <v>133</v>
      </c>
      <c r="F175" s="128">
        <f t="shared" si="81"/>
        <v>25.189393939393938</v>
      </c>
      <c r="G175" s="125">
        <f>SUM(G176:G189)</f>
        <v>42</v>
      </c>
      <c r="H175" s="126">
        <f t="shared" si="82"/>
        <v>7.954545454545454</v>
      </c>
      <c r="I175" s="127">
        <f>SUM(I176:I189)</f>
        <v>5</v>
      </c>
      <c r="J175" s="126">
        <f t="shared" si="83"/>
        <v>0.946969696969697</v>
      </c>
      <c r="K175" s="127">
        <f>SUM(K176:K189)</f>
        <v>183</v>
      </c>
      <c r="L175" s="128">
        <f t="shared" si="84"/>
        <v>34.659090909090914</v>
      </c>
      <c r="M175" s="125">
        <f>SUM(M176:M189)</f>
        <v>19</v>
      </c>
      <c r="N175" s="126">
        <f t="shared" si="85"/>
        <v>3.5984848484848486</v>
      </c>
      <c r="O175" s="129">
        <f>SUM(O176:O189)</f>
        <v>49</v>
      </c>
      <c r="P175" s="130">
        <f t="shared" si="86"/>
        <v>9.280303030303031</v>
      </c>
      <c r="Q175" s="131">
        <f>SUM(Q176:Q189)</f>
        <v>77</v>
      </c>
      <c r="R175" s="128">
        <f t="shared" si="87"/>
        <v>14.583333333333334</v>
      </c>
      <c r="S175" s="125">
        <f>SUM(S176:S189)</f>
        <v>451</v>
      </c>
      <c r="T175" s="126">
        <f t="shared" si="88"/>
        <v>85.41666666666666</v>
      </c>
      <c r="U175" s="110"/>
      <c r="V175" s="111"/>
    </row>
    <row r="176" spans="1:22" s="112" customFormat="1" ht="14.25">
      <c r="A176" s="189" t="s">
        <v>112</v>
      </c>
      <c r="B176" s="246">
        <f aca="true" t="shared" si="90" ref="B176:B189">C176+E176+G176+I176+K176+M176+O176</f>
        <v>11</v>
      </c>
      <c r="C176" s="268">
        <v>1</v>
      </c>
      <c r="D176" s="269">
        <f t="shared" si="80"/>
        <v>9.090909090909092</v>
      </c>
      <c r="E176" s="270">
        <v>3</v>
      </c>
      <c r="F176" s="271">
        <f t="shared" si="81"/>
        <v>27.27272727272727</v>
      </c>
      <c r="G176" s="272">
        <v>1</v>
      </c>
      <c r="H176" s="269">
        <f t="shared" si="82"/>
        <v>9.090909090909092</v>
      </c>
      <c r="I176" s="270">
        <v>0</v>
      </c>
      <c r="J176" s="273">
        <f t="shared" si="83"/>
        <v>0</v>
      </c>
      <c r="K176" s="270">
        <v>5</v>
      </c>
      <c r="L176" s="271">
        <f t="shared" si="84"/>
        <v>45.45454545454545</v>
      </c>
      <c r="M176" s="268">
        <v>0</v>
      </c>
      <c r="N176" s="273">
        <f t="shared" si="85"/>
        <v>0</v>
      </c>
      <c r="O176" s="132">
        <v>1</v>
      </c>
      <c r="P176" s="133">
        <f t="shared" si="86"/>
        <v>9.090909090909092</v>
      </c>
      <c r="Q176" s="117">
        <v>1</v>
      </c>
      <c r="R176" s="113">
        <f t="shared" si="87"/>
        <v>9.090909090909092</v>
      </c>
      <c r="S176" s="105">
        <v>10</v>
      </c>
      <c r="T176" s="114">
        <f t="shared" si="88"/>
        <v>90.9090909090909</v>
      </c>
      <c r="U176" s="110"/>
      <c r="V176" s="111"/>
    </row>
    <row r="177" spans="1:22" s="112" customFormat="1" ht="14.25">
      <c r="A177" s="189" t="s">
        <v>113</v>
      </c>
      <c r="B177" s="246">
        <f t="shared" si="90"/>
        <v>5</v>
      </c>
      <c r="C177" s="268">
        <v>0</v>
      </c>
      <c r="D177" s="269">
        <f t="shared" si="80"/>
        <v>0</v>
      </c>
      <c r="E177" s="270">
        <v>1</v>
      </c>
      <c r="F177" s="271">
        <f t="shared" si="81"/>
        <v>20</v>
      </c>
      <c r="G177" s="272">
        <v>0</v>
      </c>
      <c r="H177" s="269">
        <f t="shared" si="82"/>
        <v>0</v>
      </c>
      <c r="I177" s="270">
        <v>0</v>
      </c>
      <c r="J177" s="273">
        <f t="shared" si="83"/>
        <v>0</v>
      </c>
      <c r="K177" s="270">
        <v>1</v>
      </c>
      <c r="L177" s="271">
        <f t="shared" si="84"/>
        <v>20</v>
      </c>
      <c r="M177" s="268">
        <v>0</v>
      </c>
      <c r="N177" s="273">
        <f t="shared" si="85"/>
        <v>0</v>
      </c>
      <c r="O177" s="132">
        <v>3</v>
      </c>
      <c r="P177" s="133">
        <f t="shared" si="86"/>
        <v>60</v>
      </c>
      <c r="Q177" s="117">
        <v>0</v>
      </c>
      <c r="R177" s="113">
        <f t="shared" si="87"/>
        <v>0</v>
      </c>
      <c r="S177" s="105">
        <v>5</v>
      </c>
      <c r="T177" s="114">
        <f t="shared" si="88"/>
        <v>100</v>
      </c>
      <c r="U177" s="110"/>
      <c r="V177" s="111"/>
    </row>
    <row r="178" spans="1:22" s="112" customFormat="1" ht="14.25">
      <c r="A178" s="181" t="s">
        <v>114</v>
      </c>
      <c r="B178" s="246">
        <f t="shared" si="90"/>
        <v>13</v>
      </c>
      <c r="C178" s="268">
        <v>1</v>
      </c>
      <c r="D178" s="269">
        <f t="shared" si="80"/>
        <v>7.6923076923076925</v>
      </c>
      <c r="E178" s="270">
        <v>1</v>
      </c>
      <c r="F178" s="271">
        <f t="shared" si="81"/>
        <v>7.6923076923076925</v>
      </c>
      <c r="G178" s="272">
        <v>2</v>
      </c>
      <c r="H178" s="269">
        <f t="shared" si="82"/>
        <v>15.384615384615385</v>
      </c>
      <c r="I178" s="270">
        <v>0</v>
      </c>
      <c r="J178" s="273">
        <f t="shared" si="83"/>
        <v>0</v>
      </c>
      <c r="K178" s="270">
        <v>9</v>
      </c>
      <c r="L178" s="271">
        <f t="shared" si="84"/>
        <v>69.23076923076923</v>
      </c>
      <c r="M178" s="268">
        <v>0</v>
      </c>
      <c r="N178" s="273">
        <f t="shared" si="85"/>
        <v>0</v>
      </c>
      <c r="O178" s="132">
        <v>0</v>
      </c>
      <c r="P178" s="133">
        <f t="shared" si="86"/>
        <v>0</v>
      </c>
      <c r="Q178" s="117">
        <v>4</v>
      </c>
      <c r="R178" s="113">
        <f t="shared" si="87"/>
        <v>30.76923076923077</v>
      </c>
      <c r="S178" s="105">
        <v>9</v>
      </c>
      <c r="T178" s="114">
        <f t="shared" si="88"/>
        <v>69.23076923076923</v>
      </c>
      <c r="U178" s="110"/>
      <c r="V178" s="111"/>
    </row>
    <row r="179" spans="1:22" s="112" customFormat="1" ht="14.25">
      <c r="A179" s="181" t="s">
        <v>115</v>
      </c>
      <c r="B179" s="246">
        <f>C179+E179+G179+I179+K179+M179+O179</f>
        <v>1</v>
      </c>
      <c r="C179" s="268">
        <v>1</v>
      </c>
      <c r="D179" s="269">
        <f>C179/B179*100</f>
        <v>100</v>
      </c>
      <c r="E179" s="270">
        <v>0</v>
      </c>
      <c r="F179" s="271">
        <f>E179/B179*100</f>
        <v>0</v>
      </c>
      <c r="G179" s="272">
        <v>0</v>
      </c>
      <c r="H179" s="269">
        <f>G179/B179*100</f>
        <v>0</v>
      </c>
      <c r="I179" s="270">
        <v>0</v>
      </c>
      <c r="J179" s="273">
        <f>I179/B179*100</f>
        <v>0</v>
      </c>
      <c r="K179" s="270">
        <v>0</v>
      </c>
      <c r="L179" s="271">
        <f>K179/B179*100</f>
        <v>0</v>
      </c>
      <c r="M179" s="268">
        <v>0</v>
      </c>
      <c r="N179" s="273">
        <f>M179/B179*100</f>
        <v>0</v>
      </c>
      <c r="O179" s="132">
        <v>0</v>
      </c>
      <c r="P179" s="133">
        <f>O179/B179*100</f>
        <v>0</v>
      </c>
      <c r="Q179" s="117">
        <v>0</v>
      </c>
      <c r="R179" s="113">
        <f>Q179/B179*100</f>
        <v>0</v>
      </c>
      <c r="S179" s="105">
        <v>1</v>
      </c>
      <c r="T179" s="114">
        <f>S179/B179*100</f>
        <v>100</v>
      </c>
      <c r="U179" s="110"/>
      <c r="V179" s="111"/>
    </row>
    <row r="180" spans="1:22" s="112" customFormat="1" ht="14.25">
      <c r="A180" s="181" t="s">
        <v>116</v>
      </c>
      <c r="B180" s="246">
        <f t="shared" si="90"/>
        <v>1</v>
      </c>
      <c r="C180" s="268">
        <v>1</v>
      </c>
      <c r="D180" s="269">
        <f t="shared" si="80"/>
        <v>100</v>
      </c>
      <c r="E180" s="270">
        <v>0</v>
      </c>
      <c r="F180" s="271">
        <f t="shared" si="81"/>
        <v>0</v>
      </c>
      <c r="G180" s="272">
        <v>0</v>
      </c>
      <c r="H180" s="269">
        <f t="shared" si="82"/>
        <v>0</v>
      </c>
      <c r="I180" s="270">
        <v>0</v>
      </c>
      <c r="J180" s="273">
        <f t="shared" si="83"/>
        <v>0</v>
      </c>
      <c r="K180" s="270">
        <v>0</v>
      </c>
      <c r="L180" s="271">
        <f t="shared" si="84"/>
        <v>0</v>
      </c>
      <c r="M180" s="268">
        <v>0</v>
      </c>
      <c r="N180" s="273">
        <f t="shared" si="85"/>
        <v>0</v>
      </c>
      <c r="O180" s="132">
        <v>0</v>
      </c>
      <c r="P180" s="133">
        <f t="shared" si="86"/>
        <v>0</v>
      </c>
      <c r="Q180" s="117">
        <v>0</v>
      </c>
      <c r="R180" s="113">
        <f t="shared" si="87"/>
        <v>0</v>
      </c>
      <c r="S180" s="105">
        <v>1</v>
      </c>
      <c r="T180" s="114">
        <f t="shared" si="88"/>
        <v>100</v>
      </c>
      <c r="U180" s="110"/>
      <c r="V180" s="111"/>
    </row>
    <row r="181" spans="1:22" s="112" customFormat="1" ht="13.5" customHeight="1">
      <c r="A181" s="181" t="s">
        <v>117</v>
      </c>
      <c r="B181" s="246">
        <f t="shared" si="90"/>
        <v>3</v>
      </c>
      <c r="C181" s="268">
        <v>1</v>
      </c>
      <c r="D181" s="269">
        <f t="shared" si="80"/>
        <v>33.33333333333333</v>
      </c>
      <c r="E181" s="270">
        <v>0</v>
      </c>
      <c r="F181" s="271">
        <f t="shared" si="81"/>
        <v>0</v>
      </c>
      <c r="G181" s="272">
        <v>0</v>
      </c>
      <c r="H181" s="269">
        <f t="shared" si="82"/>
        <v>0</v>
      </c>
      <c r="I181" s="270">
        <v>0</v>
      </c>
      <c r="J181" s="273">
        <f t="shared" si="83"/>
        <v>0</v>
      </c>
      <c r="K181" s="270">
        <v>1</v>
      </c>
      <c r="L181" s="271">
        <f t="shared" si="84"/>
        <v>33.33333333333333</v>
      </c>
      <c r="M181" s="268">
        <v>0</v>
      </c>
      <c r="N181" s="273">
        <f t="shared" si="85"/>
        <v>0</v>
      </c>
      <c r="O181" s="132">
        <v>1</v>
      </c>
      <c r="P181" s="133">
        <f t="shared" si="86"/>
        <v>33.33333333333333</v>
      </c>
      <c r="Q181" s="117">
        <v>0</v>
      </c>
      <c r="R181" s="113">
        <f t="shared" si="87"/>
        <v>0</v>
      </c>
      <c r="S181" s="105">
        <v>3</v>
      </c>
      <c r="T181" s="114">
        <f t="shared" si="88"/>
        <v>100</v>
      </c>
      <c r="U181" s="110"/>
      <c r="V181" s="111"/>
    </row>
    <row r="182" spans="1:22" s="112" customFormat="1" ht="14.25">
      <c r="A182" s="274" t="s">
        <v>118</v>
      </c>
      <c r="B182" s="246">
        <f t="shared" si="90"/>
        <v>207</v>
      </c>
      <c r="C182" s="268">
        <v>51</v>
      </c>
      <c r="D182" s="269">
        <f t="shared" si="80"/>
        <v>24.637681159420293</v>
      </c>
      <c r="E182" s="270">
        <v>34</v>
      </c>
      <c r="F182" s="271">
        <f t="shared" si="81"/>
        <v>16.425120772946862</v>
      </c>
      <c r="G182" s="272">
        <v>14</v>
      </c>
      <c r="H182" s="269">
        <f t="shared" si="82"/>
        <v>6.763285024154589</v>
      </c>
      <c r="I182" s="270">
        <v>2</v>
      </c>
      <c r="J182" s="273">
        <f t="shared" si="83"/>
        <v>0.966183574879227</v>
      </c>
      <c r="K182" s="270">
        <v>81</v>
      </c>
      <c r="L182" s="271">
        <f t="shared" si="84"/>
        <v>39.130434782608695</v>
      </c>
      <c r="M182" s="268">
        <v>11</v>
      </c>
      <c r="N182" s="273">
        <f t="shared" si="85"/>
        <v>5.314009661835748</v>
      </c>
      <c r="O182" s="132">
        <v>14</v>
      </c>
      <c r="P182" s="133">
        <f t="shared" si="86"/>
        <v>6.763285024154589</v>
      </c>
      <c r="Q182" s="117">
        <v>29</v>
      </c>
      <c r="R182" s="113">
        <f t="shared" si="87"/>
        <v>14.009661835748794</v>
      </c>
      <c r="S182" s="105">
        <v>178</v>
      </c>
      <c r="T182" s="114">
        <f t="shared" si="88"/>
        <v>85.99033816425121</v>
      </c>
      <c r="U182" s="110"/>
      <c r="V182" s="111"/>
    </row>
    <row r="183" spans="1:22" s="112" customFormat="1" ht="14.25">
      <c r="A183" s="274" t="s">
        <v>119</v>
      </c>
      <c r="B183" s="246">
        <f t="shared" si="90"/>
        <v>43</v>
      </c>
      <c r="C183" s="268">
        <v>10</v>
      </c>
      <c r="D183" s="269">
        <f t="shared" si="80"/>
        <v>23.25581395348837</v>
      </c>
      <c r="E183" s="270">
        <v>11</v>
      </c>
      <c r="F183" s="271">
        <f t="shared" si="81"/>
        <v>25.581395348837212</v>
      </c>
      <c r="G183" s="272">
        <v>3</v>
      </c>
      <c r="H183" s="269">
        <f t="shared" si="82"/>
        <v>6.976744186046512</v>
      </c>
      <c r="I183" s="270">
        <v>1</v>
      </c>
      <c r="J183" s="273">
        <f t="shared" si="83"/>
        <v>2.3255813953488373</v>
      </c>
      <c r="K183" s="270">
        <v>13</v>
      </c>
      <c r="L183" s="271">
        <f t="shared" si="84"/>
        <v>30.23255813953488</v>
      </c>
      <c r="M183" s="268">
        <v>1</v>
      </c>
      <c r="N183" s="273">
        <f t="shared" si="85"/>
        <v>2.3255813953488373</v>
      </c>
      <c r="O183" s="132">
        <v>4</v>
      </c>
      <c r="P183" s="133">
        <f t="shared" si="86"/>
        <v>9.30232558139535</v>
      </c>
      <c r="Q183" s="117">
        <v>3</v>
      </c>
      <c r="R183" s="113">
        <f t="shared" si="87"/>
        <v>6.976744186046512</v>
      </c>
      <c r="S183" s="105">
        <v>40</v>
      </c>
      <c r="T183" s="114">
        <f t="shared" si="88"/>
        <v>93.02325581395348</v>
      </c>
      <c r="U183" s="110"/>
      <c r="V183" s="111"/>
    </row>
    <row r="184" spans="1:22" s="112" customFormat="1" ht="14.25">
      <c r="A184" s="274" t="s">
        <v>120</v>
      </c>
      <c r="B184" s="246">
        <f t="shared" si="90"/>
        <v>66</v>
      </c>
      <c r="C184" s="268">
        <v>12</v>
      </c>
      <c r="D184" s="269">
        <f t="shared" si="80"/>
        <v>18.181818181818183</v>
      </c>
      <c r="E184" s="270">
        <v>16</v>
      </c>
      <c r="F184" s="271">
        <f t="shared" si="81"/>
        <v>24.242424242424242</v>
      </c>
      <c r="G184" s="272">
        <v>8</v>
      </c>
      <c r="H184" s="269">
        <f t="shared" si="82"/>
        <v>12.121212121212121</v>
      </c>
      <c r="I184" s="270">
        <v>1</v>
      </c>
      <c r="J184" s="273">
        <f t="shared" si="83"/>
        <v>1.5151515151515151</v>
      </c>
      <c r="K184" s="270">
        <v>26</v>
      </c>
      <c r="L184" s="271">
        <f t="shared" si="84"/>
        <v>39.39393939393939</v>
      </c>
      <c r="M184" s="268">
        <v>3</v>
      </c>
      <c r="N184" s="273">
        <f t="shared" si="85"/>
        <v>4.545454545454546</v>
      </c>
      <c r="O184" s="132">
        <v>0</v>
      </c>
      <c r="P184" s="133">
        <f t="shared" si="86"/>
        <v>0</v>
      </c>
      <c r="Q184" s="117">
        <v>20</v>
      </c>
      <c r="R184" s="113">
        <f t="shared" si="87"/>
        <v>30.303030303030305</v>
      </c>
      <c r="S184" s="105">
        <v>46</v>
      </c>
      <c r="T184" s="114">
        <f t="shared" si="88"/>
        <v>69.6969696969697</v>
      </c>
      <c r="U184" s="110"/>
      <c r="V184" s="111"/>
    </row>
    <row r="185" spans="1:22" s="112" customFormat="1" ht="14.25">
      <c r="A185" s="189" t="s">
        <v>121</v>
      </c>
      <c r="B185" s="246">
        <f t="shared" si="90"/>
        <v>30</v>
      </c>
      <c r="C185" s="268">
        <v>4</v>
      </c>
      <c r="D185" s="269">
        <f t="shared" si="80"/>
        <v>13.333333333333334</v>
      </c>
      <c r="E185" s="270">
        <v>6</v>
      </c>
      <c r="F185" s="271">
        <f t="shared" si="81"/>
        <v>20</v>
      </c>
      <c r="G185" s="272">
        <v>2</v>
      </c>
      <c r="H185" s="269">
        <f t="shared" si="82"/>
        <v>6.666666666666667</v>
      </c>
      <c r="I185" s="270">
        <v>0</v>
      </c>
      <c r="J185" s="273">
        <f t="shared" si="83"/>
        <v>0</v>
      </c>
      <c r="K185" s="270">
        <v>11</v>
      </c>
      <c r="L185" s="271">
        <f t="shared" si="84"/>
        <v>36.666666666666664</v>
      </c>
      <c r="M185" s="268">
        <v>1</v>
      </c>
      <c r="N185" s="273">
        <f t="shared" si="85"/>
        <v>3.3333333333333335</v>
      </c>
      <c r="O185" s="132">
        <v>6</v>
      </c>
      <c r="P185" s="133">
        <f t="shared" si="86"/>
        <v>20</v>
      </c>
      <c r="Q185" s="117">
        <v>5</v>
      </c>
      <c r="R185" s="113">
        <f t="shared" si="87"/>
        <v>16.666666666666664</v>
      </c>
      <c r="S185" s="105">
        <v>25</v>
      </c>
      <c r="T185" s="114">
        <f t="shared" si="88"/>
        <v>83.33333333333334</v>
      </c>
      <c r="U185" s="110"/>
      <c r="V185" s="111"/>
    </row>
    <row r="186" spans="1:22" s="112" customFormat="1" ht="14.25">
      <c r="A186" s="274" t="s">
        <v>122</v>
      </c>
      <c r="B186" s="246">
        <f t="shared" si="90"/>
        <v>20</v>
      </c>
      <c r="C186" s="268">
        <v>1</v>
      </c>
      <c r="D186" s="269">
        <f t="shared" si="80"/>
        <v>5</v>
      </c>
      <c r="E186" s="270">
        <v>4</v>
      </c>
      <c r="F186" s="271">
        <f t="shared" si="81"/>
        <v>20</v>
      </c>
      <c r="G186" s="272">
        <v>3</v>
      </c>
      <c r="H186" s="269">
        <f t="shared" si="82"/>
        <v>15</v>
      </c>
      <c r="I186" s="270">
        <v>0</v>
      </c>
      <c r="J186" s="273">
        <f t="shared" si="83"/>
        <v>0</v>
      </c>
      <c r="K186" s="270">
        <v>10</v>
      </c>
      <c r="L186" s="271">
        <f t="shared" si="84"/>
        <v>50</v>
      </c>
      <c r="M186" s="268">
        <v>0</v>
      </c>
      <c r="N186" s="273">
        <f t="shared" si="85"/>
        <v>0</v>
      </c>
      <c r="O186" s="132">
        <v>2</v>
      </c>
      <c r="P186" s="133">
        <f t="shared" si="86"/>
        <v>10</v>
      </c>
      <c r="Q186" s="117">
        <v>4</v>
      </c>
      <c r="R186" s="113">
        <f t="shared" si="87"/>
        <v>20</v>
      </c>
      <c r="S186" s="105">
        <v>16</v>
      </c>
      <c r="T186" s="114">
        <f t="shared" si="88"/>
        <v>80</v>
      </c>
      <c r="U186" s="110"/>
      <c r="V186" s="111"/>
    </row>
    <row r="187" spans="1:22" s="112" customFormat="1" ht="14.25">
      <c r="A187" s="189" t="s">
        <v>123</v>
      </c>
      <c r="B187" s="246">
        <f t="shared" si="90"/>
        <v>51</v>
      </c>
      <c r="C187" s="268">
        <v>4</v>
      </c>
      <c r="D187" s="269">
        <f t="shared" si="80"/>
        <v>7.8431372549019605</v>
      </c>
      <c r="E187" s="270">
        <v>27</v>
      </c>
      <c r="F187" s="271">
        <f t="shared" si="81"/>
        <v>52.94117647058824</v>
      </c>
      <c r="G187" s="272">
        <v>2</v>
      </c>
      <c r="H187" s="269">
        <f t="shared" si="82"/>
        <v>3.9215686274509802</v>
      </c>
      <c r="I187" s="270">
        <v>0</v>
      </c>
      <c r="J187" s="273">
        <f t="shared" si="83"/>
        <v>0</v>
      </c>
      <c r="K187" s="270">
        <v>10</v>
      </c>
      <c r="L187" s="271">
        <f t="shared" si="84"/>
        <v>19.607843137254903</v>
      </c>
      <c r="M187" s="268">
        <v>2</v>
      </c>
      <c r="N187" s="273">
        <f t="shared" si="85"/>
        <v>3.9215686274509802</v>
      </c>
      <c r="O187" s="132">
        <v>6</v>
      </c>
      <c r="P187" s="133">
        <f t="shared" si="86"/>
        <v>11.76470588235294</v>
      </c>
      <c r="Q187" s="117">
        <v>2</v>
      </c>
      <c r="R187" s="113">
        <f t="shared" si="87"/>
        <v>3.9215686274509802</v>
      </c>
      <c r="S187" s="105">
        <v>49</v>
      </c>
      <c r="T187" s="114">
        <f t="shared" si="88"/>
        <v>96.07843137254902</v>
      </c>
      <c r="U187" s="110"/>
      <c r="V187" s="111"/>
    </row>
    <row r="188" spans="1:22" s="112" customFormat="1" ht="14.25">
      <c r="A188" s="274" t="s">
        <v>124</v>
      </c>
      <c r="B188" s="246">
        <f t="shared" si="90"/>
        <v>40</v>
      </c>
      <c r="C188" s="268">
        <v>2</v>
      </c>
      <c r="D188" s="269">
        <f t="shared" si="80"/>
        <v>5</v>
      </c>
      <c r="E188" s="270">
        <v>21</v>
      </c>
      <c r="F188" s="271">
        <f t="shared" si="81"/>
        <v>52.5</v>
      </c>
      <c r="G188" s="272">
        <v>2</v>
      </c>
      <c r="H188" s="269">
        <f t="shared" si="82"/>
        <v>5</v>
      </c>
      <c r="I188" s="270">
        <v>1</v>
      </c>
      <c r="J188" s="273">
        <f t="shared" si="83"/>
        <v>2.5</v>
      </c>
      <c r="K188" s="270">
        <v>8</v>
      </c>
      <c r="L188" s="271">
        <f t="shared" si="84"/>
        <v>20</v>
      </c>
      <c r="M188" s="268">
        <v>1</v>
      </c>
      <c r="N188" s="273">
        <f t="shared" si="85"/>
        <v>2.5</v>
      </c>
      <c r="O188" s="132">
        <v>5</v>
      </c>
      <c r="P188" s="133">
        <f t="shared" si="86"/>
        <v>12.5</v>
      </c>
      <c r="Q188" s="117">
        <v>3</v>
      </c>
      <c r="R188" s="113">
        <f t="shared" si="87"/>
        <v>7.5</v>
      </c>
      <c r="S188" s="105">
        <v>37</v>
      </c>
      <c r="T188" s="114">
        <f t="shared" si="88"/>
        <v>92.5</v>
      </c>
      <c r="U188" s="110"/>
      <c r="V188" s="111"/>
    </row>
    <row r="189" spans="1:22" s="112" customFormat="1" ht="14.25">
      <c r="A189" s="274" t="s">
        <v>125</v>
      </c>
      <c r="B189" s="246">
        <f t="shared" si="90"/>
        <v>37</v>
      </c>
      <c r="C189" s="268">
        <v>8</v>
      </c>
      <c r="D189" s="269">
        <f t="shared" si="80"/>
        <v>21.62162162162162</v>
      </c>
      <c r="E189" s="270">
        <v>9</v>
      </c>
      <c r="F189" s="271">
        <f t="shared" si="81"/>
        <v>24.324324324324326</v>
      </c>
      <c r="G189" s="272">
        <v>5</v>
      </c>
      <c r="H189" s="269">
        <f t="shared" si="82"/>
        <v>13.513513513513514</v>
      </c>
      <c r="I189" s="270">
        <v>0</v>
      </c>
      <c r="J189" s="273">
        <f t="shared" si="83"/>
        <v>0</v>
      </c>
      <c r="K189" s="270">
        <v>8</v>
      </c>
      <c r="L189" s="271">
        <f t="shared" si="84"/>
        <v>21.62162162162162</v>
      </c>
      <c r="M189" s="268">
        <v>0</v>
      </c>
      <c r="N189" s="273">
        <f t="shared" si="85"/>
        <v>0</v>
      </c>
      <c r="O189" s="132">
        <v>7</v>
      </c>
      <c r="P189" s="133">
        <f t="shared" si="86"/>
        <v>18.91891891891892</v>
      </c>
      <c r="Q189" s="117">
        <v>6</v>
      </c>
      <c r="R189" s="113">
        <f t="shared" si="87"/>
        <v>16.216216216216218</v>
      </c>
      <c r="S189" s="105">
        <v>31</v>
      </c>
      <c r="T189" s="114">
        <f t="shared" si="88"/>
        <v>83.78378378378379</v>
      </c>
      <c r="U189" s="110"/>
      <c r="V189" s="111"/>
    </row>
    <row r="190" spans="1:21" ht="14.25">
      <c r="A190" s="275"/>
      <c r="B190" s="35"/>
      <c r="C190" s="134"/>
      <c r="D190" s="38"/>
      <c r="E190" s="135"/>
      <c r="F190" s="38"/>
      <c r="G190" s="135"/>
      <c r="H190" s="38"/>
      <c r="I190" s="135"/>
      <c r="J190" s="38"/>
      <c r="K190" s="135"/>
      <c r="L190" s="37"/>
      <c r="M190" s="134"/>
      <c r="N190" s="38"/>
      <c r="O190" s="135"/>
      <c r="P190" s="136"/>
      <c r="Q190" s="44"/>
      <c r="R190" s="37"/>
      <c r="S190" s="36"/>
      <c r="T190" s="38"/>
      <c r="U190" s="4"/>
    </row>
    <row r="191" spans="1:21" ht="14.25">
      <c r="A191" s="75" t="s">
        <v>126</v>
      </c>
      <c r="B191" s="137"/>
      <c r="C191" s="138"/>
      <c r="D191" s="139"/>
      <c r="E191" s="140"/>
      <c r="F191" s="139"/>
      <c r="G191" s="140"/>
      <c r="H191" s="139"/>
      <c r="I191" s="140"/>
      <c r="J191" s="139"/>
      <c r="K191" s="140"/>
      <c r="L191" s="141"/>
      <c r="M191" s="138"/>
      <c r="N191" s="139"/>
      <c r="O191" s="142"/>
      <c r="P191" s="143"/>
      <c r="Q191" s="144"/>
      <c r="R191" s="139"/>
      <c r="S191" s="140"/>
      <c r="T191" s="139"/>
      <c r="U191" s="4"/>
    </row>
    <row r="192" spans="1:21" ht="14.25">
      <c r="A192" s="181" t="s">
        <v>127</v>
      </c>
      <c r="B192" s="182">
        <f>C192+E192+G192+I192+K192+M192+O192</f>
        <v>681</v>
      </c>
      <c r="C192" s="187">
        <v>39</v>
      </c>
      <c r="D192" s="212">
        <f t="shared" si="80"/>
        <v>5.726872246696035</v>
      </c>
      <c r="E192" s="183">
        <v>117</v>
      </c>
      <c r="F192" s="186">
        <f t="shared" si="81"/>
        <v>17.180616740088105</v>
      </c>
      <c r="G192" s="213">
        <v>112</v>
      </c>
      <c r="H192" s="212">
        <f t="shared" si="82"/>
        <v>16.44640234948605</v>
      </c>
      <c r="I192" s="183">
        <v>8</v>
      </c>
      <c r="J192" s="184">
        <f t="shared" si="83"/>
        <v>1.1747430249632893</v>
      </c>
      <c r="K192" s="183">
        <v>332</v>
      </c>
      <c r="L192" s="186">
        <f t="shared" si="84"/>
        <v>48.751835535976504</v>
      </c>
      <c r="M192" s="187">
        <v>33</v>
      </c>
      <c r="N192" s="184">
        <f t="shared" si="85"/>
        <v>4.845814977973569</v>
      </c>
      <c r="O192" s="145">
        <v>40</v>
      </c>
      <c r="P192" s="136">
        <f t="shared" si="86"/>
        <v>5.873715124816446</v>
      </c>
      <c r="Q192" s="93">
        <v>88</v>
      </c>
      <c r="R192" s="51">
        <f t="shared" si="87"/>
        <v>12.922173274596183</v>
      </c>
      <c r="S192" s="91">
        <v>593</v>
      </c>
      <c r="T192" s="146">
        <f t="shared" si="88"/>
        <v>87.07782672540382</v>
      </c>
      <c r="U192" s="4"/>
    </row>
    <row r="193" spans="1:21" ht="14.25">
      <c r="A193" s="181" t="s">
        <v>128</v>
      </c>
      <c r="B193" s="182">
        <f>C193+E193+G193+I193+K193+M193+O193</f>
        <v>387</v>
      </c>
      <c r="C193" s="187">
        <v>16</v>
      </c>
      <c r="D193" s="212">
        <f t="shared" si="80"/>
        <v>4.1343669250646</v>
      </c>
      <c r="E193" s="183">
        <v>146</v>
      </c>
      <c r="F193" s="186">
        <f t="shared" si="81"/>
        <v>37.72609819121447</v>
      </c>
      <c r="G193" s="213">
        <v>99</v>
      </c>
      <c r="H193" s="212">
        <f t="shared" si="82"/>
        <v>25.581395348837212</v>
      </c>
      <c r="I193" s="183">
        <v>11</v>
      </c>
      <c r="J193" s="184">
        <f t="shared" si="83"/>
        <v>2.842377260981912</v>
      </c>
      <c r="K193" s="183">
        <v>85</v>
      </c>
      <c r="L193" s="186">
        <f t="shared" si="84"/>
        <v>21.963824289405682</v>
      </c>
      <c r="M193" s="187">
        <v>9</v>
      </c>
      <c r="N193" s="184">
        <f t="shared" si="85"/>
        <v>2.3255813953488373</v>
      </c>
      <c r="O193" s="145">
        <v>21</v>
      </c>
      <c r="P193" s="136">
        <f t="shared" si="86"/>
        <v>5.426356589147287</v>
      </c>
      <c r="Q193" s="93">
        <v>87</v>
      </c>
      <c r="R193" s="51">
        <f t="shared" si="87"/>
        <v>22.48062015503876</v>
      </c>
      <c r="S193" s="91">
        <v>300</v>
      </c>
      <c r="T193" s="146">
        <f t="shared" si="88"/>
        <v>77.51937984496125</v>
      </c>
      <c r="U193" s="4"/>
    </row>
    <row r="194" spans="1:21" ht="14.25">
      <c r="A194" s="181"/>
      <c r="B194" s="182"/>
      <c r="C194" s="36"/>
      <c r="D194" s="37"/>
      <c r="E194" s="39"/>
      <c r="F194" s="37"/>
      <c r="G194" s="36"/>
      <c r="H194" s="37"/>
      <c r="I194" s="39"/>
      <c r="J194" s="38"/>
      <c r="K194" s="39"/>
      <c r="L194" s="37"/>
      <c r="M194" s="36"/>
      <c r="N194" s="38"/>
      <c r="O194" s="147"/>
      <c r="P194" s="148"/>
      <c r="Q194" s="44"/>
      <c r="R194" s="38"/>
      <c r="S194" s="39"/>
      <c r="T194" s="38"/>
      <c r="U194" s="4"/>
    </row>
    <row r="195" spans="1:21" ht="14.25">
      <c r="A195" s="149" t="s">
        <v>129</v>
      </c>
      <c r="B195" s="150"/>
      <c r="C195" s="151"/>
      <c r="D195" s="276"/>
      <c r="E195" s="151"/>
      <c r="F195" s="277"/>
      <c r="G195" s="152"/>
      <c r="H195" s="276"/>
      <c r="I195" s="151"/>
      <c r="J195" s="277"/>
      <c r="K195" s="152"/>
      <c r="L195" s="276"/>
      <c r="M195" s="151"/>
      <c r="N195" s="277"/>
      <c r="O195" s="152"/>
      <c r="P195" s="277"/>
      <c r="Q195" s="153"/>
      <c r="R195" s="277"/>
      <c r="S195" s="152"/>
      <c r="T195" s="277"/>
      <c r="U195" s="4"/>
    </row>
    <row r="196" spans="1:21" ht="14.25">
      <c r="A196" s="45" t="s">
        <v>130</v>
      </c>
      <c r="B196" s="278">
        <v>1203</v>
      </c>
      <c r="C196" s="91">
        <v>142</v>
      </c>
      <c r="D196" s="146">
        <f t="shared" si="80"/>
        <v>11.803823773898586</v>
      </c>
      <c r="E196" s="92">
        <v>88</v>
      </c>
      <c r="F196" s="146">
        <f t="shared" si="81"/>
        <v>7.315045719035744</v>
      </c>
      <c r="G196" s="92">
        <v>131</v>
      </c>
      <c r="H196" s="146">
        <f t="shared" si="82"/>
        <v>10.889443059019118</v>
      </c>
      <c r="I196" s="92">
        <v>14</v>
      </c>
      <c r="J196" s="146">
        <f t="shared" si="83"/>
        <v>1.1637572734829593</v>
      </c>
      <c r="K196" s="92">
        <v>517</v>
      </c>
      <c r="L196" s="51">
        <f t="shared" si="84"/>
        <v>42.975893599334995</v>
      </c>
      <c r="M196" s="91">
        <v>42</v>
      </c>
      <c r="N196" s="146">
        <f t="shared" si="85"/>
        <v>3.4912718204488775</v>
      </c>
      <c r="O196" s="92">
        <v>252</v>
      </c>
      <c r="P196" s="154">
        <f t="shared" si="86"/>
        <v>20.947630922693268</v>
      </c>
      <c r="Q196" s="93">
        <v>459</v>
      </c>
      <c r="R196" s="146">
        <f t="shared" si="87"/>
        <v>38.15461346633416</v>
      </c>
      <c r="S196" s="92">
        <v>736</v>
      </c>
      <c r="T196" s="146">
        <f t="shared" si="88"/>
        <v>61.18038237738986</v>
      </c>
      <c r="U196" s="4"/>
    </row>
    <row r="197" spans="1:21" ht="14.25">
      <c r="A197" s="45" t="s">
        <v>131</v>
      </c>
      <c r="B197" s="278">
        <v>2482</v>
      </c>
      <c r="C197" s="91">
        <v>191</v>
      </c>
      <c r="D197" s="146">
        <f t="shared" si="80"/>
        <v>7.695406929895246</v>
      </c>
      <c r="E197" s="92">
        <v>219</v>
      </c>
      <c r="F197" s="146">
        <f t="shared" si="81"/>
        <v>8.823529411764707</v>
      </c>
      <c r="G197" s="92">
        <v>347</v>
      </c>
      <c r="H197" s="146">
        <f t="shared" si="82"/>
        <v>13.980660757453666</v>
      </c>
      <c r="I197" s="92">
        <v>16</v>
      </c>
      <c r="J197" s="146">
        <f t="shared" si="83"/>
        <v>0.6446414182111201</v>
      </c>
      <c r="K197" s="155">
        <v>1337</v>
      </c>
      <c r="L197" s="146">
        <f t="shared" si="84"/>
        <v>53.86784850926672</v>
      </c>
      <c r="M197" s="92">
        <v>66</v>
      </c>
      <c r="N197" s="146">
        <f t="shared" si="85"/>
        <v>2.6591458501208702</v>
      </c>
      <c r="O197" s="92">
        <v>323</v>
      </c>
      <c r="P197" s="154">
        <f t="shared" si="86"/>
        <v>13.013698630136986</v>
      </c>
      <c r="Q197" s="93">
        <v>401</v>
      </c>
      <c r="R197" s="146">
        <f t="shared" si="87"/>
        <v>16.156325543916196</v>
      </c>
      <c r="S197" s="155">
        <v>2089</v>
      </c>
      <c r="T197" s="146">
        <f t="shared" si="88"/>
        <v>84.16599516518937</v>
      </c>
      <c r="U197" s="4"/>
    </row>
    <row r="198" spans="1:21" ht="15" customHeight="1">
      <c r="A198" s="45" t="s">
        <v>132</v>
      </c>
      <c r="B198" s="278">
        <f>C198+E198+G198+I198+K198+M198+O198</f>
        <v>923</v>
      </c>
      <c r="C198" s="91">
        <f>C161+C175</f>
        <v>141</v>
      </c>
      <c r="D198" s="146">
        <f t="shared" si="80"/>
        <v>15.276273022751896</v>
      </c>
      <c r="E198" s="92">
        <f>E161+E175</f>
        <v>179</v>
      </c>
      <c r="F198" s="146">
        <f t="shared" si="81"/>
        <v>19.39328277356446</v>
      </c>
      <c r="G198" s="92">
        <f>G161+G175</f>
        <v>74</v>
      </c>
      <c r="H198" s="146">
        <f t="shared" si="82"/>
        <v>8.017334777898158</v>
      </c>
      <c r="I198" s="92">
        <f>I161+I175</f>
        <v>11</v>
      </c>
      <c r="J198" s="146">
        <f t="shared" si="83"/>
        <v>1.191765980498375</v>
      </c>
      <c r="K198" s="92">
        <f>K161+K175</f>
        <v>368</v>
      </c>
      <c r="L198" s="51">
        <f t="shared" si="84"/>
        <v>39.86998916576381</v>
      </c>
      <c r="M198" s="91">
        <f>M161+M175</f>
        <v>34</v>
      </c>
      <c r="N198" s="146">
        <f t="shared" si="85"/>
        <v>3.683640303358613</v>
      </c>
      <c r="O198" s="145">
        <f>O161+O175</f>
        <v>116</v>
      </c>
      <c r="P198" s="154">
        <f t="shared" si="86"/>
        <v>12.56771397616468</v>
      </c>
      <c r="Q198" s="156">
        <f>Q161+Q175</f>
        <v>167</v>
      </c>
      <c r="R198" s="146">
        <f t="shared" si="87"/>
        <v>18.0931744312026</v>
      </c>
      <c r="S198" s="155">
        <f>S161+S175</f>
        <v>756</v>
      </c>
      <c r="T198" s="146">
        <f t="shared" si="88"/>
        <v>81.9068255687974</v>
      </c>
      <c r="U198" s="4"/>
    </row>
    <row r="199" spans="1:21" ht="15" customHeight="1">
      <c r="A199" s="45" t="s">
        <v>133</v>
      </c>
      <c r="B199" s="278">
        <v>1068</v>
      </c>
      <c r="C199" s="91">
        <v>55</v>
      </c>
      <c r="D199" s="146">
        <f t="shared" si="80"/>
        <v>5.149812734082397</v>
      </c>
      <c r="E199" s="92">
        <v>263</v>
      </c>
      <c r="F199" s="146">
        <f t="shared" si="81"/>
        <v>24.625468164794007</v>
      </c>
      <c r="G199" s="92">
        <v>211</v>
      </c>
      <c r="H199" s="146">
        <f t="shared" si="82"/>
        <v>19.756554307116104</v>
      </c>
      <c r="I199" s="92">
        <v>19</v>
      </c>
      <c r="J199" s="146">
        <f t="shared" si="83"/>
        <v>1.7790262172284643</v>
      </c>
      <c r="K199" s="92">
        <v>417</v>
      </c>
      <c r="L199" s="51">
        <f t="shared" si="84"/>
        <v>39.04494382022472</v>
      </c>
      <c r="M199" s="91">
        <v>42</v>
      </c>
      <c r="N199" s="146">
        <f t="shared" si="85"/>
        <v>3.932584269662921</v>
      </c>
      <c r="O199" s="145">
        <v>61</v>
      </c>
      <c r="P199" s="154">
        <f t="shared" si="86"/>
        <v>5.711610486891386</v>
      </c>
      <c r="Q199" s="156">
        <v>175</v>
      </c>
      <c r="R199" s="146">
        <f t="shared" si="87"/>
        <v>16.38576779026217</v>
      </c>
      <c r="S199" s="155">
        <v>893</v>
      </c>
      <c r="T199" s="146">
        <f t="shared" si="88"/>
        <v>83.61423220973782</v>
      </c>
      <c r="U199" s="4"/>
    </row>
    <row r="200" spans="1:21" ht="27">
      <c r="A200" s="157" t="s">
        <v>134</v>
      </c>
      <c r="B200" s="137">
        <f>SUM(B196:B199)</f>
        <v>5676</v>
      </c>
      <c r="C200" s="138">
        <f>SUM(C196:C199)</f>
        <v>529</v>
      </c>
      <c r="D200" s="139">
        <f t="shared" si="80"/>
        <v>9.319943622269204</v>
      </c>
      <c r="E200" s="140">
        <f>SUM(E196:E199)</f>
        <v>749</v>
      </c>
      <c r="F200" s="139">
        <f t="shared" si="81"/>
        <v>13.195912614517265</v>
      </c>
      <c r="G200" s="140">
        <f>SUM(G196:G199)</f>
        <v>763</v>
      </c>
      <c r="H200" s="139">
        <f t="shared" si="82"/>
        <v>13.442565186751231</v>
      </c>
      <c r="I200" s="140">
        <f>SUM(I196:I199)</f>
        <v>60</v>
      </c>
      <c r="J200" s="139">
        <f t="shared" si="83"/>
        <v>1.0570824524312896</v>
      </c>
      <c r="K200" s="158">
        <f>SUM(K196:K199)</f>
        <v>2639</v>
      </c>
      <c r="L200" s="141">
        <f t="shared" si="84"/>
        <v>46.494009866102886</v>
      </c>
      <c r="M200" s="138">
        <f>SUM(M196:M199)</f>
        <v>184</v>
      </c>
      <c r="N200" s="139">
        <f t="shared" si="85"/>
        <v>3.241719520789288</v>
      </c>
      <c r="O200" s="158">
        <f>SUM(O196:O199)</f>
        <v>752</v>
      </c>
      <c r="P200" s="143">
        <f t="shared" si="86"/>
        <v>13.248766737138832</v>
      </c>
      <c r="Q200" s="159">
        <f>SUM(Q196:Q199)</f>
        <v>1202</v>
      </c>
      <c r="R200" s="139">
        <f t="shared" si="87"/>
        <v>21.176885130373503</v>
      </c>
      <c r="S200" s="158">
        <f>SUM(S196:S199)</f>
        <v>4474</v>
      </c>
      <c r="T200" s="139">
        <f t="shared" si="88"/>
        <v>78.8231148696265</v>
      </c>
      <c r="U200" s="4"/>
    </row>
    <row r="201" spans="1:22" ht="14.25">
      <c r="A201" s="160"/>
      <c r="B201" s="161"/>
      <c r="C201" s="162"/>
      <c r="D201" s="162"/>
      <c r="E201" s="162"/>
      <c r="F201" s="162"/>
      <c r="G201" s="162"/>
      <c r="H201" s="162"/>
      <c r="I201" s="163"/>
      <c r="J201" s="162"/>
      <c r="K201" s="163"/>
      <c r="L201" s="162"/>
      <c r="M201" s="163"/>
      <c r="N201" s="162"/>
      <c r="Q201" s="164"/>
      <c r="R201" s="27"/>
      <c r="S201" s="164"/>
      <c r="T201" s="27"/>
      <c r="U201" s="4"/>
      <c r="V201" s="165"/>
    </row>
    <row r="202" spans="1:21" ht="12.75" customHeight="1">
      <c r="A202" s="166" t="s">
        <v>135</v>
      </c>
      <c r="B202" s="167"/>
      <c r="C202" s="167"/>
      <c r="D202" s="167"/>
      <c r="E202" s="167"/>
      <c r="F202" s="167"/>
      <c r="G202" s="167"/>
      <c r="H202" s="167"/>
      <c r="I202" s="167"/>
      <c r="J202" s="168"/>
      <c r="K202" s="167"/>
      <c r="L202" s="167"/>
      <c r="M202" s="167"/>
      <c r="N202" s="168"/>
      <c r="P202" s="169"/>
      <c r="Q202" s="167"/>
      <c r="R202" s="167"/>
      <c r="S202" s="167"/>
      <c r="T202" s="170"/>
      <c r="U202" s="4"/>
    </row>
    <row r="203" spans="1:20" ht="12" customHeight="1">
      <c r="A203" s="166" t="s">
        <v>136</v>
      </c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Q203" s="167"/>
      <c r="R203" s="167"/>
      <c r="S203" s="167"/>
      <c r="T203" s="170"/>
    </row>
    <row r="204" spans="1:19" ht="14.25">
      <c r="A204" s="171" t="s">
        <v>137</v>
      </c>
      <c r="G204" s="4"/>
      <c r="H204" s="172"/>
      <c r="I204" s="173"/>
      <c r="J204" s="172"/>
      <c r="K204" s="173"/>
      <c r="L204" s="172"/>
      <c r="M204" s="173"/>
      <c r="N204" s="172"/>
      <c r="Q204" s="174"/>
      <c r="R204" s="4"/>
      <c r="S204" s="4"/>
    </row>
    <row r="205" spans="7:19" ht="14.25">
      <c r="G205" s="4"/>
      <c r="H205" s="172"/>
      <c r="I205" s="173"/>
      <c r="J205" s="172"/>
      <c r="K205" s="173"/>
      <c r="L205" s="172"/>
      <c r="M205" s="173"/>
      <c r="N205" s="172"/>
      <c r="Q205" s="174"/>
      <c r="R205" s="4"/>
      <c r="S205" s="4"/>
    </row>
    <row r="206" spans="7:19" ht="14.25">
      <c r="G206" s="4"/>
      <c r="H206" s="172"/>
      <c r="I206" s="173"/>
      <c r="J206" s="172"/>
      <c r="K206" s="173"/>
      <c r="L206" s="172"/>
      <c r="M206" s="173"/>
      <c r="N206" s="172"/>
      <c r="Q206" s="174"/>
      <c r="R206" s="4"/>
      <c r="S206" s="4"/>
    </row>
  </sheetData>
  <sheetProtection/>
  <mergeCells count="14">
    <mergeCell ref="Q3:R3"/>
    <mergeCell ref="S3:T3"/>
    <mergeCell ref="A132:T132"/>
    <mergeCell ref="A1:T1"/>
    <mergeCell ref="A2:A4"/>
    <mergeCell ref="C2:P2"/>
    <mergeCell ref="Q2:T2"/>
    <mergeCell ref="C3:D3"/>
    <mergeCell ref="E3:F3"/>
    <mergeCell ref="G3:H3"/>
    <mergeCell ref="I3:J3"/>
    <mergeCell ref="K3:L3"/>
    <mergeCell ref="M3:N3"/>
    <mergeCell ref="O3:P3"/>
  </mergeCells>
  <printOptions/>
  <pageMargins left="0" right="0" top="0.5" bottom="0.5" header="0.3" footer="0.3"/>
  <pageSetup horizontalDpi="600" verticalDpi="600" orientation="landscape" r:id="rId1"/>
  <headerFooter>
    <oddFooter>&amp;LOffice of Institutional Research&amp;CTable 27&amp;RHunter College Factbook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2012-11-19T16:07:19Z</cp:lastPrinted>
  <dcterms:created xsi:type="dcterms:W3CDTF">2012-10-11T18:50:27Z</dcterms:created>
  <dcterms:modified xsi:type="dcterms:W3CDTF">2013-02-15T20:01:00Z</dcterms:modified>
  <cp:category/>
  <cp:version/>
  <cp:contentType/>
  <cp:contentStatus/>
</cp:coreProperties>
</file>