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 windowWidth="15300" windowHeight="9528" activeTab="0"/>
  </bookViews>
  <sheets>
    <sheet name="Sheet1" sheetId="1" r:id="rId1"/>
    <sheet name="Sheet2" sheetId="2" r:id="rId2"/>
    <sheet name="Sheet3" sheetId="3" r:id="rId3"/>
  </sheets>
  <definedNames>
    <definedName name="_xlnm.Print_Area" localSheetId="0">'Sheet1'!$A$1:$P$170</definedName>
    <definedName name="_xlnm.Print_Titles" localSheetId="0">'Sheet1'!$1:$4</definedName>
  </definedNames>
  <calcPr fullCalcOnLoad="1"/>
</workbook>
</file>

<file path=xl/sharedStrings.xml><?xml version="1.0" encoding="utf-8"?>
<sst xmlns="http://schemas.openxmlformats.org/spreadsheetml/2006/main" count="187" uniqueCount="174">
  <si>
    <t>Table 25: Undergraduate Majors By Ethnicity &amp; Sex, Fall 2013</t>
  </si>
  <si>
    <t>Total</t>
  </si>
  <si>
    <t>Race/Ethnicity</t>
  </si>
  <si>
    <t>Gender</t>
  </si>
  <si>
    <t>Asian</t>
  </si>
  <si>
    <t xml:space="preserve">Black </t>
  </si>
  <si>
    <t>Hispanic</t>
  </si>
  <si>
    <t>Am Indian</t>
  </si>
  <si>
    <t>White</t>
  </si>
  <si>
    <t>Men</t>
  </si>
  <si>
    <t>Women</t>
  </si>
  <si>
    <t>N</t>
  </si>
  <si>
    <t>%</t>
  </si>
  <si>
    <t>ARTS AND SCIENCES</t>
  </si>
  <si>
    <t>Anthropology</t>
  </si>
  <si>
    <t>Anthropology -- 12 (ANTH-BA)</t>
  </si>
  <si>
    <t>Anthro(BA-MA) -- 412 (ANTHR-BAMA)</t>
  </si>
  <si>
    <t>Art</t>
  </si>
  <si>
    <t>Art Hist (24cr) -- 10 (ARTH24X-BA)</t>
  </si>
  <si>
    <t>Art Hist (30cr) -- 10A (ARTH30-BA)</t>
  </si>
  <si>
    <t>MHC-Art Hist (30cr) -10M</t>
  </si>
  <si>
    <t>Art Stud (42cr) --15 (ARTSD42-BA)</t>
  </si>
  <si>
    <t>MHC-Art Stud (42cr)-15M(MXCARTS-BA)</t>
  </si>
  <si>
    <t>Art Stud (24cr) -16 (ARTST24-BA)</t>
  </si>
  <si>
    <t>Art History (42 Cr)  -- 29 (ARTHISTX-BA)</t>
  </si>
  <si>
    <t>Fine Arts-BFA -- 94 (FINART-BFA)</t>
  </si>
  <si>
    <t>MHC-Fine Arts-BFA -- 94M (MHCFA-BA)</t>
  </si>
  <si>
    <t>Biology</t>
  </si>
  <si>
    <t>Biol Sci II(26cr) -- 14 (BIOL2-BA)</t>
  </si>
  <si>
    <t>Biol Sci I -- 17 (BIOL1-BA)</t>
  </si>
  <si>
    <t>MHC-Biol Sci Maj I -- 17M (MHCBIO1-BA)</t>
  </si>
  <si>
    <t>Black &amp; Puerto Rican Studies</t>
  </si>
  <si>
    <t>Lat.Amer/Carib Stud - 43(LATCARB-BA)</t>
  </si>
  <si>
    <t>Afr./PR/Latino Studies -- 20 (AFPRL-BA)</t>
  </si>
  <si>
    <t>Chemistry</t>
  </si>
  <si>
    <t>Chemistry (26cr)  -- 22 (CHEM1-BA)</t>
  </si>
  <si>
    <t>MHC-Chemistry (26cr)-22M (MHC CHEMI-BA)</t>
  </si>
  <si>
    <t>Chemistry Maj2 Opt2 Biochem-52A(CHEM2-BA)</t>
  </si>
  <si>
    <t>Chem II-OP3 Bioinfo -- 52B(HTR-52)</t>
  </si>
  <si>
    <t>MHC-Che II-Opt 2 Bioc-52N(MHCCHE2-BA)</t>
  </si>
  <si>
    <t>Classical &amp; Oriental Studies</t>
  </si>
  <si>
    <t>Class Archaeology -- 13,13A (CARCH-BA)</t>
  </si>
  <si>
    <t>Classical Stud  -- 18  (CLASSCL-BA)</t>
  </si>
  <si>
    <t>Hebrew -- 38  (HEBR-BA)</t>
  </si>
  <si>
    <t>Chinese Lang+Lit -- 51(CHINLIT-BA)</t>
  </si>
  <si>
    <t>MHC-Chin Lang+Lit -51M(MHCCHIL-BA)</t>
  </si>
  <si>
    <t>Latin  -- 52 (LATIN-BA)</t>
  </si>
  <si>
    <t>Latin + Greek -- 53 (LATGRK-BA)</t>
  </si>
  <si>
    <t>Russian  -- 77, 77A,77B  (RUSSIAN-BA)</t>
  </si>
  <si>
    <t xml:space="preserve">Computer Sci </t>
  </si>
  <si>
    <t>Computer Sci -- 33, 33A (COMPSCI-BA)</t>
  </si>
  <si>
    <t>MHC-Computer Sci-33M (HTR-33)</t>
  </si>
  <si>
    <t>Dance</t>
  </si>
  <si>
    <t>Dance  -- 25(DANCE-BA)</t>
  </si>
  <si>
    <t>Economics</t>
  </si>
  <si>
    <t>Economics  -- 24 (ECON-BA)</t>
  </si>
  <si>
    <t>MHC-Economics  -- 24M (MHCECON-BA)</t>
  </si>
  <si>
    <t>Econ (BA-MA) -- 424 (ECON-BAMA)</t>
  </si>
  <si>
    <t>Accounting-BS -- 93  (ACCT-BS)</t>
  </si>
  <si>
    <t>English</t>
  </si>
  <si>
    <t>English-Lit+Lang+Crit - 26A (ENGLLIT-BA)</t>
  </si>
  <si>
    <t>MHC-Eng-Lit Lan+Crt- 26N (MHCENGL-BA)</t>
  </si>
  <si>
    <t>English Lang Arts  -- 27 (ELA-BA)</t>
  </si>
  <si>
    <t>Comparative Lit -- 31(COLPLIT-BA)</t>
  </si>
  <si>
    <t>Film &amp; Media Studies</t>
  </si>
  <si>
    <t>Media Studies -- 71 (MEDIA-BA)</t>
  </si>
  <si>
    <t>MHC-Media Stud-71M (MHCMEDI-BA)</t>
  </si>
  <si>
    <t>Film (30 cr) -- 82A (FILM-BA)</t>
  </si>
  <si>
    <t>MHC - Film (30 cr) -- 82N  (MHCFILM-BA)</t>
  </si>
  <si>
    <t>Film Production--87 (FILMPX-BA)</t>
  </si>
  <si>
    <t>Geography</t>
  </si>
  <si>
    <t>Geography  -- 30  (GEOG-BA)</t>
  </si>
  <si>
    <t>Environmental Studies -- 69  (ENVSTD-BA)</t>
  </si>
  <si>
    <t>MHC-Envir Studies -- 69M (ENVSTD-BA)</t>
  </si>
  <si>
    <t>German</t>
  </si>
  <si>
    <t>German-Lang+Lit -- 34  (GERMN-BA)</t>
  </si>
  <si>
    <t>MHC-German-Lang+Lit-34M (MHCGERMN-BA)</t>
  </si>
  <si>
    <t>History</t>
  </si>
  <si>
    <t>History  -- 40 (HIST-BA)</t>
  </si>
  <si>
    <t>MHC-History  -- 40M (MHCHIST-BA)</t>
  </si>
  <si>
    <t>Jewish Soc Stud -- 41(JEWSSX-BA)</t>
  </si>
  <si>
    <t>Math &amp; Statistics</t>
  </si>
  <si>
    <t>Math,Stat &amp; Applied Math-455(MATH-BAMA)</t>
  </si>
  <si>
    <t>Mathematics -- 54 (JEWSSX-BA)</t>
  </si>
  <si>
    <t>MHC - Mathematics -- 54M (MHCMATH-BA)</t>
  </si>
  <si>
    <t>Statistics -- 84  (STATS-BA)</t>
  </si>
  <si>
    <t>MHC-Statbio Bioinfo -- 84N (MHCS-BA)</t>
  </si>
  <si>
    <t>Music</t>
  </si>
  <si>
    <t>Music (42 Cr) -- 55  (MUSIC42-BA)</t>
  </si>
  <si>
    <t>MHC-Music (42 Cr) -- 55M</t>
  </si>
  <si>
    <t>Music (24 Cr) -- 56  (MUSIC25-BA)</t>
  </si>
  <si>
    <t>MHC-Music (24 Cr) -- 56M</t>
  </si>
  <si>
    <t>Music (60cr) BM -- 57 (MUSIC60-BA)</t>
  </si>
  <si>
    <t xml:space="preserve">Philosophy   </t>
  </si>
  <si>
    <t>Philosophy -- 58  (PHILOS-BA)</t>
  </si>
  <si>
    <t>MHC-Philosophy -- 58M (MHCPOLS-BA)</t>
  </si>
  <si>
    <t>Physics &amp; Astronomy</t>
  </si>
  <si>
    <t>Physics (BA-MA) -- 462  (PHYS-BAMA)</t>
  </si>
  <si>
    <t>Physics  -- 62  (PHYS-BA)</t>
  </si>
  <si>
    <t>MHC-Phys Prof Studies -- 62N (MHCPHYS-BA)</t>
  </si>
  <si>
    <t xml:space="preserve">Political Sci </t>
  </si>
  <si>
    <t>Political Sci -- 66  (POLSCI-BA)</t>
  </si>
  <si>
    <t>MHC-Political Sci-- 66M (MHCPOLS-BA)</t>
  </si>
  <si>
    <t xml:space="preserve">Psychology </t>
  </si>
  <si>
    <t>Psychology -- 74  (PSYCH-BA)</t>
  </si>
  <si>
    <t>MHC-Psychology -- 74M (MHCPSYC-BA)</t>
  </si>
  <si>
    <t>Religion</t>
  </si>
  <si>
    <t>Religion -- 72 (RELGN-BA)</t>
  </si>
  <si>
    <t>Romance Languages</t>
  </si>
  <si>
    <t>French-Lang+Civ -- 28B  (FREN-BA)</t>
  </si>
  <si>
    <t>Italian-Lang+Civ --48B  (ITAL-BA)</t>
  </si>
  <si>
    <t>Romance Languages -- 76  (ROMLANG-BA)</t>
  </si>
  <si>
    <t>Spanish-Literature -- 80A (SPAN-BA)</t>
  </si>
  <si>
    <t>Sociology</t>
  </si>
  <si>
    <t>Soc+S Res-BA-MS -- 478  (SOCSR-BAMS)</t>
  </si>
  <si>
    <t>Sociology  -- 78 (SOC-BA)</t>
  </si>
  <si>
    <t>MHC-Sociology  -- 78M (MHCSOC-BA)</t>
  </si>
  <si>
    <t xml:space="preserve">Special Honors </t>
  </si>
  <si>
    <t>Special Honors  -- 79 (SPHONR-BA)</t>
  </si>
  <si>
    <t>MHC-Special Honors  -- 79M (MHCSPHN-BA)</t>
  </si>
  <si>
    <t>Theatre</t>
  </si>
  <si>
    <t>Theater (30cr)  -- 81 (THEATR-BA)</t>
  </si>
  <si>
    <t>Urban Affairs and Planning</t>
  </si>
  <si>
    <t>Urban Studies (24cr) -- 85 (URBST-BA)</t>
  </si>
  <si>
    <t>MHC-Urban Stud(24cr) -- 85M (MHCURBS-BA)</t>
  </si>
  <si>
    <t>Women and Gender Studies</t>
  </si>
  <si>
    <t>Wom &amp; Gender Stud(18cr) -- 89  (WGS-BA)</t>
  </si>
  <si>
    <t>Wom &amp; Gender Stud(18cr)--89A  (WSX-BA)</t>
  </si>
  <si>
    <t>MHC-Wom &amp; Gender Stud--89M (MHCWGS-BA)</t>
  </si>
  <si>
    <t>CUNY BA -900 (CUNYBACC)</t>
  </si>
  <si>
    <t>Certificate Programs</t>
  </si>
  <si>
    <t>Public Policy -- 3U1(PUBPL-CERT)</t>
  </si>
  <si>
    <t>Human Rights -- 3U2 (HUMRG-CERT)</t>
  </si>
  <si>
    <t>Health Career Prep -(HTHCP-CERT)</t>
  </si>
  <si>
    <t>EDUCATION</t>
  </si>
  <si>
    <t>Elementary</t>
  </si>
  <si>
    <t>Adolescent Education</t>
  </si>
  <si>
    <t>Chem (BA/MA)(TEP)-422(CHEMT-BAMA)</t>
  </si>
  <si>
    <t>Chin Lang/Lit Adol-E51(CHIADED-BA)</t>
  </si>
  <si>
    <t>Dance Adol Ed-E25(DANCAE-BA)</t>
  </si>
  <si>
    <t>English Adol Ed-E26(ENGSEDX-BA)</t>
  </si>
  <si>
    <t>Engl Adol Ed Non Cert-- 26C(ENGPREP-BA)</t>
  </si>
  <si>
    <t>French Adol Ed (FRENAED-BA)</t>
  </si>
  <si>
    <t>Geography Adol Ed- E30(GSSADED-BA)</t>
  </si>
  <si>
    <t>Earth Sci Adol Ed-487(ESCAE-BA)</t>
  </si>
  <si>
    <t>Soc Stud Adol Ed-E40(HSSADED-BA)</t>
  </si>
  <si>
    <t>Math Adol Ed --E54(MATADED-BA)</t>
  </si>
  <si>
    <t>Math (BA/MA) Adol Ed-461(MATAE-BAMA)</t>
  </si>
  <si>
    <t>Physics(BA-MA)Adol Ed-464(PHYAE-BAMA)</t>
  </si>
  <si>
    <t>Spanish Adol Ed-E80(SPANAED-BA)</t>
  </si>
  <si>
    <t>HEALTH PROFESSIONS</t>
  </si>
  <si>
    <t>Comm Hlth Ed-BS-64(COMHE-BS)</t>
  </si>
  <si>
    <t>Nutri &amp; Food Sci  -- 91 (NUTRS-BS)</t>
  </si>
  <si>
    <t>Nursing</t>
  </si>
  <si>
    <t>Nursing-BS-95 (NURSGP-BS)</t>
  </si>
  <si>
    <t>Nursing Accel BS -95A(NURSACL-BS)</t>
  </si>
  <si>
    <t>RN Pathway(Nurs)-96(NURSRN-BS)</t>
  </si>
  <si>
    <t>School Totals</t>
  </si>
  <si>
    <t>Arts and Sciences (excl. TEP)</t>
  </si>
  <si>
    <t>Education (incl. TEP)</t>
  </si>
  <si>
    <t>Health Professions</t>
  </si>
  <si>
    <t>Others</t>
  </si>
  <si>
    <t>Undupl. Undergrad Total</t>
  </si>
  <si>
    <t>Source: CUNY IRDB, CUNY Show Files</t>
  </si>
  <si>
    <t>* Row percentages are equal to 100%.</t>
  </si>
  <si>
    <r>
      <t xml:space="preserve">** Beginning in Fall 1999, the use of program codes to indentify students pursuing careers in elementary and secondary education was discontinued and replaced with the 59 major code for elementary education and an 'E' extension to a student's Liberal Arts and Science major code for secondary  education (TEP). Beginning in Fall 1999, secondary education enrollments are the sum of the counts for the Liberal Arts and Science 'E' majors. </t>
    </r>
    <r>
      <rPr>
        <b/>
        <sz val="8"/>
        <rFont val="Arial"/>
        <family val="2"/>
      </rPr>
      <t>Unduplicated School Totals:</t>
    </r>
    <r>
      <rPr>
        <sz val="8"/>
        <rFont val="Arial"/>
        <family val="2"/>
      </rPr>
      <t xml:space="preserve"> Students who has double majors in the school of Arts and Sciences will only be counted once.</t>
    </r>
  </si>
  <si>
    <t>Med Lab Sciences***</t>
  </si>
  <si>
    <t>Med Lab Sci-BS-68 (MEDLABS-BS)</t>
  </si>
  <si>
    <t>Med Lab Sci-BS-68A(MEDLABC-BS)</t>
  </si>
  <si>
    <t>Med Lab Sci:Biomed (MEDLABB-BS)</t>
  </si>
  <si>
    <t>Childhood Ed (1-6) - E59(CHILDED-BA)</t>
  </si>
  <si>
    <t>MHC-Childhood Ed (1-6) -- M59</t>
  </si>
  <si>
    <t>Urban Public Health</t>
  </si>
  <si>
    <t>*** Med Lab Sciences used to be included in Health Professions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</si>
</sst>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45">
    <font>
      <sz val="11"/>
      <color theme="1"/>
      <name val="Calibri"/>
      <family val="2"/>
    </font>
    <font>
      <sz val="11"/>
      <color indexed="8"/>
      <name val="Calibri"/>
      <family val="2"/>
    </font>
    <font>
      <sz val="10"/>
      <name val="Arial"/>
      <family val="2"/>
    </font>
    <font>
      <b/>
      <sz val="11"/>
      <name val="Arial"/>
      <family val="2"/>
    </font>
    <font>
      <b/>
      <sz val="10"/>
      <name val="Arial"/>
      <family val="2"/>
    </font>
    <font>
      <b/>
      <i/>
      <sz val="10"/>
      <name val="Arial"/>
      <family val="2"/>
    </font>
    <font>
      <b/>
      <sz val="10"/>
      <color indexed="8"/>
      <name val="Arial"/>
      <family val="2"/>
    </font>
    <font>
      <sz val="10"/>
      <color indexed="8"/>
      <name val="Arial"/>
      <family val="2"/>
    </font>
    <font>
      <i/>
      <sz val="10"/>
      <color indexed="8"/>
      <name val="Arial"/>
      <family val="2"/>
    </font>
    <font>
      <i/>
      <sz val="10"/>
      <name val="Arial"/>
      <family val="2"/>
    </font>
    <font>
      <b/>
      <i/>
      <sz val="11"/>
      <name val="Arial"/>
      <family val="2"/>
    </font>
    <font>
      <sz val="8"/>
      <name val="Arial"/>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4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style="double"/>
      <right style="double"/>
      <top/>
      <bottom/>
    </border>
    <border>
      <left style="double"/>
      <right/>
      <top/>
      <bottom/>
    </border>
    <border>
      <left/>
      <right style="thin"/>
      <top/>
      <bottom/>
    </border>
    <border>
      <left style="thin"/>
      <right/>
      <top/>
      <bottom/>
    </border>
    <border>
      <left/>
      <right/>
      <top/>
      <bottom style="thin"/>
    </border>
    <border>
      <left/>
      <right/>
      <top style="thin"/>
      <bottom style="thin"/>
    </border>
    <border>
      <left style="thin"/>
      <right style="thin"/>
      <top/>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vertical="top"/>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29">
    <xf numFmtId="0" fontId="0" fillId="0" borderId="0" xfId="0" applyFont="1" applyAlignment="1">
      <alignment/>
    </xf>
    <xf numFmtId="0" fontId="0" fillId="0" borderId="0" xfId="0" applyBorder="1" applyAlignment="1">
      <alignment vertical="top"/>
    </xf>
    <xf numFmtId="0" fontId="0" fillId="0" borderId="0" xfId="0" applyAlignment="1">
      <alignment vertical="top"/>
    </xf>
    <xf numFmtId="0" fontId="4" fillId="0" borderId="0" xfId="0" applyFont="1" applyFill="1" applyBorder="1" applyAlignment="1">
      <alignment horizont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164" fontId="4" fillId="0" borderId="12"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4" fillId="33" borderId="0" xfId="0" applyFont="1" applyFill="1" applyBorder="1" applyAlignment="1">
      <alignment vertical="top"/>
    </xf>
    <xf numFmtId="0" fontId="4" fillId="33" borderId="11" xfId="0" applyFont="1" applyFill="1" applyBorder="1" applyAlignment="1">
      <alignment horizontal="center"/>
    </xf>
    <xf numFmtId="0" fontId="4" fillId="33" borderId="12" xfId="0" applyFont="1" applyFill="1" applyBorder="1" applyAlignment="1">
      <alignment horizontal="center"/>
    </xf>
    <xf numFmtId="165" fontId="4" fillId="33" borderId="13" xfId="0" applyNumberFormat="1" applyFont="1" applyFill="1" applyBorder="1" applyAlignment="1">
      <alignment horizontal="center"/>
    </xf>
    <xf numFmtId="0" fontId="4" fillId="33" borderId="0" xfId="0" applyFont="1" applyFill="1" applyBorder="1" applyAlignment="1">
      <alignment horizontal="center"/>
    </xf>
    <xf numFmtId="165" fontId="4" fillId="33" borderId="0" xfId="0" applyNumberFormat="1" applyFont="1" applyFill="1" applyBorder="1" applyAlignment="1">
      <alignment horizontal="center"/>
    </xf>
    <xf numFmtId="0" fontId="4" fillId="33" borderId="14" xfId="0" applyFont="1" applyFill="1" applyBorder="1" applyAlignment="1">
      <alignment horizontal="center"/>
    </xf>
    <xf numFmtId="0" fontId="4" fillId="34" borderId="0" xfId="0" applyFont="1" applyFill="1" applyBorder="1" applyAlignment="1">
      <alignment vertical="top"/>
    </xf>
    <xf numFmtId="0" fontId="4" fillId="34" borderId="11" xfId="0" applyFont="1" applyFill="1" applyBorder="1" applyAlignment="1">
      <alignment horizontal="center" vertical="top"/>
    </xf>
    <xf numFmtId="0" fontId="2" fillId="34" borderId="12" xfId="0" applyFont="1" applyFill="1" applyBorder="1" applyAlignment="1">
      <alignment horizontal="center" vertical="top"/>
    </xf>
    <xf numFmtId="165" fontId="2" fillId="34" borderId="13" xfId="0" applyNumberFormat="1" applyFont="1" applyFill="1" applyBorder="1" applyAlignment="1">
      <alignment horizontal="center" vertical="top"/>
    </xf>
    <xf numFmtId="0" fontId="2" fillId="34" borderId="0" xfId="0" applyFont="1" applyFill="1" applyBorder="1" applyAlignment="1">
      <alignment horizontal="center" vertical="top"/>
    </xf>
    <xf numFmtId="165" fontId="2" fillId="34" borderId="0" xfId="0" applyNumberFormat="1" applyFont="1" applyFill="1" applyBorder="1" applyAlignment="1">
      <alignment horizontal="center" vertical="top"/>
    </xf>
    <xf numFmtId="0" fontId="2" fillId="34" borderId="14" xfId="0" applyFont="1" applyFill="1" applyBorder="1" applyAlignment="1">
      <alignment horizontal="center" vertical="top"/>
    </xf>
    <xf numFmtId="165" fontId="2" fillId="34" borderId="14" xfId="0" applyNumberFormat="1" applyFont="1" applyFill="1" applyBorder="1" applyAlignment="1">
      <alignment horizontal="center" vertical="top"/>
    </xf>
    <xf numFmtId="0" fontId="5" fillId="34" borderId="11" xfId="0" applyNumberFormat="1" applyFont="1" applyFill="1" applyBorder="1" applyAlignment="1" quotePrefix="1">
      <alignment horizontal="center"/>
    </xf>
    <xf numFmtId="0" fontId="5" fillId="34" borderId="12" xfId="0" applyNumberFormat="1" applyFont="1" applyFill="1" applyBorder="1" applyAlignment="1" quotePrefix="1">
      <alignment horizontal="center"/>
    </xf>
    <xf numFmtId="165" fontId="5" fillId="34" borderId="13" xfId="0" applyNumberFormat="1" applyFont="1" applyFill="1" applyBorder="1" applyAlignment="1" quotePrefix="1">
      <alignment horizontal="center"/>
    </xf>
    <xf numFmtId="0" fontId="5" fillId="34" borderId="0" xfId="0" applyNumberFormat="1" applyFont="1" applyFill="1" applyBorder="1" applyAlignment="1" quotePrefix="1">
      <alignment horizontal="center"/>
    </xf>
    <xf numFmtId="0" fontId="5" fillId="34" borderId="14" xfId="0" applyNumberFormat="1" applyFont="1" applyFill="1" applyBorder="1" applyAlignment="1" quotePrefix="1">
      <alignment horizontal="center"/>
    </xf>
    <xf numFmtId="165" fontId="5" fillId="34" borderId="0" xfId="0" applyNumberFormat="1" applyFont="1" applyFill="1" applyBorder="1" applyAlignment="1" quotePrefix="1">
      <alignment horizontal="center"/>
    </xf>
    <xf numFmtId="0" fontId="2" fillId="34" borderId="11" xfId="0" applyNumberFormat="1" applyFont="1" applyFill="1" applyBorder="1" applyAlignment="1" quotePrefix="1">
      <alignment horizontal="center"/>
    </xf>
    <xf numFmtId="0" fontId="2" fillId="34" borderId="12" xfId="0" applyNumberFormat="1" applyFont="1" applyFill="1" applyBorder="1" applyAlignment="1" quotePrefix="1">
      <alignment horizontal="center"/>
    </xf>
    <xf numFmtId="165" fontId="2" fillId="34" borderId="13" xfId="0" applyNumberFormat="1" applyFont="1" applyFill="1" applyBorder="1" applyAlignment="1" quotePrefix="1">
      <alignment horizontal="center"/>
    </xf>
    <xf numFmtId="0" fontId="2" fillId="34" borderId="0" xfId="0" applyNumberFormat="1" applyFont="1" applyFill="1" applyBorder="1" applyAlignment="1" quotePrefix="1">
      <alignment horizontal="center"/>
    </xf>
    <xf numFmtId="165" fontId="2" fillId="34" borderId="0" xfId="0" applyNumberFormat="1" applyFont="1" applyFill="1" applyBorder="1" applyAlignment="1" quotePrefix="1">
      <alignment horizontal="center"/>
    </xf>
    <xf numFmtId="0" fontId="2" fillId="34" borderId="14" xfId="0" applyNumberFormat="1" applyFont="1" applyFill="1" applyBorder="1" applyAlignment="1" quotePrefix="1">
      <alignment horizontal="center"/>
    </xf>
    <xf numFmtId="0" fontId="2" fillId="35" borderId="0" xfId="0" applyFont="1" applyFill="1" applyBorder="1" applyAlignment="1">
      <alignment/>
    </xf>
    <xf numFmtId="0" fontId="0" fillId="0" borderId="0" xfId="0" applyFill="1" applyBorder="1" applyAlignment="1">
      <alignment/>
    </xf>
    <xf numFmtId="0" fontId="0" fillId="0" borderId="0" xfId="0" applyAlignment="1">
      <alignment/>
    </xf>
    <xf numFmtId="0" fontId="0" fillId="0" borderId="0" xfId="0" applyFill="1" applyBorder="1" applyAlignment="1">
      <alignment vertical="top"/>
    </xf>
    <xf numFmtId="3" fontId="5" fillId="34" borderId="11" xfId="0" applyNumberFormat="1" applyFont="1" applyFill="1" applyBorder="1" applyAlignment="1" quotePrefix="1">
      <alignment horizontal="center"/>
    </xf>
    <xf numFmtId="0" fontId="7" fillId="34" borderId="11" xfId="0" applyFont="1" applyFill="1" applyBorder="1" applyAlignment="1">
      <alignment horizontal="center" vertical="top" wrapText="1"/>
    </xf>
    <xf numFmtId="0" fontId="8" fillId="34" borderId="12" xfId="0" applyFont="1" applyFill="1" applyBorder="1" applyAlignment="1">
      <alignment horizontal="center" vertical="top" wrapText="1"/>
    </xf>
    <xf numFmtId="165" fontId="9" fillId="34" borderId="13" xfId="0" applyNumberFormat="1" applyFont="1" applyFill="1" applyBorder="1" applyAlignment="1">
      <alignment horizontal="center" vertical="top"/>
    </xf>
    <xf numFmtId="0" fontId="8" fillId="34" borderId="0" xfId="0" applyFont="1" applyFill="1" applyBorder="1" applyAlignment="1">
      <alignment horizontal="center" vertical="top" wrapText="1"/>
    </xf>
    <xf numFmtId="165" fontId="9" fillId="34" borderId="0" xfId="0" applyNumberFormat="1" applyFont="1" applyFill="1" applyBorder="1" applyAlignment="1">
      <alignment horizontal="center" vertical="top"/>
    </xf>
    <xf numFmtId="0" fontId="8" fillId="34" borderId="14" xfId="0" applyFont="1" applyFill="1" applyBorder="1" applyAlignment="1">
      <alignment horizontal="center" vertical="top" wrapText="1"/>
    </xf>
    <xf numFmtId="0" fontId="2" fillId="0" borderId="0" xfId="0" applyFont="1" applyBorder="1" applyAlignment="1">
      <alignment vertical="top"/>
    </xf>
    <xf numFmtId="0" fontId="2" fillId="0" borderId="0" xfId="0" applyFont="1" applyAlignment="1">
      <alignment vertical="top"/>
    </xf>
    <xf numFmtId="0" fontId="2" fillId="0" borderId="0" xfId="0" applyFont="1" applyAlignment="1">
      <alignment/>
    </xf>
    <xf numFmtId="3" fontId="5" fillId="34" borderId="0" xfId="0" applyNumberFormat="1" applyFont="1" applyFill="1" applyBorder="1" applyAlignment="1" quotePrefix="1">
      <alignment horizontal="center"/>
    </xf>
    <xf numFmtId="0" fontId="0" fillId="0" borderId="0" xfId="0" applyBorder="1" applyAlignment="1">
      <alignment/>
    </xf>
    <xf numFmtId="3" fontId="2" fillId="34" borderId="11" xfId="0" applyNumberFormat="1" applyFont="1" applyFill="1" applyBorder="1" applyAlignment="1" quotePrefix="1">
      <alignment horizontal="center"/>
    </xf>
    <xf numFmtId="3" fontId="2" fillId="34" borderId="0" xfId="0" applyNumberFormat="1" applyFont="1" applyFill="1" applyBorder="1" applyAlignment="1" quotePrefix="1">
      <alignment horizontal="center"/>
    </xf>
    <xf numFmtId="0" fontId="4" fillId="34" borderId="11" xfId="0" applyNumberFormat="1" applyFont="1" applyFill="1" applyBorder="1" applyAlignment="1" quotePrefix="1">
      <alignment horizontal="center"/>
    </xf>
    <xf numFmtId="165" fontId="4" fillId="34" borderId="0" xfId="0" applyNumberFormat="1" applyFont="1" applyFill="1" applyBorder="1" applyAlignment="1" quotePrefix="1">
      <alignment horizontal="center"/>
    </xf>
    <xf numFmtId="165" fontId="4" fillId="34" borderId="13" xfId="0" applyNumberFormat="1" applyFont="1" applyFill="1" applyBorder="1" applyAlignment="1" quotePrefix="1">
      <alignment horizontal="center"/>
    </xf>
    <xf numFmtId="0" fontId="4" fillId="0" borderId="0" xfId="0" applyFont="1" applyBorder="1" applyAlignment="1">
      <alignment vertical="top"/>
    </xf>
    <xf numFmtId="0" fontId="4" fillId="0" borderId="0" xfId="0" applyFont="1" applyAlignment="1">
      <alignment vertical="top"/>
    </xf>
    <xf numFmtId="0" fontId="9" fillId="34" borderId="11" xfId="0" applyNumberFormat="1" applyFont="1" applyFill="1" applyBorder="1" applyAlignment="1" quotePrefix="1">
      <alignment horizontal="center"/>
    </xf>
    <xf numFmtId="0" fontId="9" fillId="34" borderId="12" xfId="0" applyNumberFormat="1" applyFont="1" applyFill="1" applyBorder="1" applyAlignment="1" quotePrefix="1">
      <alignment horizontal="center"/>
    </xf>
    <xf numFmtId="165" fontId="9" fillId="34" borderId="0" xfId="0" applyNumberFormat="1" applyFont="1" applyFill="1" applyBorder="1" applyAlignment="1" quotePrefix="1">
      <alignment horizontal="center"/>
    </xf>
    <xf numFmtId="0" fontId="9" fillId="34" borderId="14" xfId="0" applyNumberFormat="1" applyFont="1" applyFill="1" applyBorder="1" applyAlignment="1" quotePrefix="1">
      <alignment horizontal="center"/>
    </xf>
    <xf numFmtId="165" fontId="9" fillId="34" borderId="13" xfId="0" applyNumberFormat="1" applyFont="1" applyFill="1" applyBorder="1" applyAlignment="1" quotePrefix="1">
      <alignment horizontal="center"/>
    </xf>
    <xf numFmtId="0" fontId="9" fillId="34" borderId="0" xfId="0" applyNumberFormat="1" applyFont="1" applyFill="1" applyBorder="1" applyAlignment="1" quotePrefix="1">
      <alignment horizontal="center"/>
    </xf>
    <xf numFmtId="0" fontId="7" fillId="34" borderId="12" xfId="0" applyFont="1" applyFill="1" applyBorder="1" applyAlignment="1">
      <alignment horizontal="center" vertical="top" wrapText="1"/>
    </xf>
    <xf numFmtId="0" fontId="7" fillId="34" borderId="14" xfId="0" applyFont="1" applyFill="1" applyBorder="1" applyAlignment="1">
      <alignment horizontal="center" vertical="top" wrapText="1"/>
    </xf>
    <xf numFmtId="0" fontId="7" fillId="34" borderId="0" xfId="0" applyFont="1" applyFill="1" applyBorder="1" applyAlignment="1">
      <alignment horizontal="center" vertical="top" wrapText="1"/>
    </xf>
    <xf numFmtId="0" fontId="6" fillId="34" borderId="11" xfId="0" applyFont="1" applyFill="1" applyBorder="1" applyAlignment="1">
      <alignment horizontal="center" vertical="top" wrapText="1"/>
    </xf>
    <xf numFmtId="0" fontId="2" fillId="34" borderId="12" xfId="0" applyFont="1" applyFill="1" applyBorder="1" applyAlignment="1">
      <alignment vertical="top"/>
    </xf>
    <xf numFmtId="0" fontId="2" fillId="34" borderId="14" xfId="0" applyFont="1" applyFill="1" applyBorder="1" applyAlignment="1">
      <alignment vertical="top"/>
    </xf>
    <xf numFmtId="0" fontId="2" fillId="34" borderId="0" xfId="0" applyFont="1" applyFill="1" applyBorder="1" applyAlignment="1">
      <alignment vertical="top"/>
    </xf>
    <xf numFmtId="0" fontId="7" fillId="33" borderId="11" xfId="0" applyFont="1" applyFill="1" applyBorder="1" applyAlignment="1">
      <alignment horizontal="center" vertical="top" wrapText="1"/>
    </xf>
    <xf numFmtId="0" fontId="7" fillId="33" borderId="12" xfId="0" applyFont="1" applyFill="1" applyBorder="1" applyAlignment="1">
      <alignment horizontal="center" vertical="top" wrapText="1"/>
    </xf>
    <xf numFmtId="165" fontId="2" fillId="33" borderId="0" xfId="0" applyNumberFormat="1" applyFont="1" applyFill="1" applyBorder="1" applyAlignment="1">
      <alignment horizontal="center" vertical="top"/>
    </xf>
    <xf numFmtId="0" fontId="7" fillId="33" borderId="14" xfId="0" applyFont="1" applyFill="1" applyBorder="1" applyAlignment="1">
      <alignment horizontal="center" vertical="top" wrapText="1"/>
    </xf>
    <xf numFmtId="165" fontId="2" fillId="33" borderId="13" xfId="0" applyNumberFormat="1" applyFont="1" applyFill="1" applyBorder="1" applyAlignment="1">
      <alignment horizontal="center" vertical="top"/>
    </xf>
    <xf numFmtId="0" fontId="7" fillId="33" borderId="0" xfId="0" applyFont="1" applyFill="1" applyBorder="1" applyAlignment="1">
      <alignment horizontal="center" vertical="top" wrapText="1"/>
    </xf>
    <xf numFmtId="165" fontId="0" fillId="0" borderId="0" xfId="0" applyNumberFormat="1" applyAlignment="1">
      <alignment vertical="top"/>
    </xf>
    <xf numFmtId="0" fontId="4" fillId="34" borderId="0" xfId="0" applyFont="1" applyFill="1" applyBorder="1" applyAlignment="1">
      <alignment/>
    </xf>
    <xf numFmtId="0" fontId="3" fillId="33" borderId="0" xfId="0" applyFont="1" applyFill="1" applyBorder="1" applyAlignment="1">
      <alignment/>
    </xf>
    <xf numFmtId="3" fontId="4" fillId="34" borderId="12" xfId="0" applyNumberFormat="1" applyFont="1" applyFill="1" applyBorder="1" applyAlignment="1">
      <alignment horizontal="center"/>
    </xf>
    <xf numFmtId="3" fontId="2" fillId="34" borderId="12" xfId="0" applyNumberFormat="1" applyFont="1" applyFill="1" applyBorder="1" applyAlignment="1">
      <alignment horizontal="center"/>
    </xf>
    <xf numFmtId="165" fontId="9" fillId="34" borderId="0" xfId="0" applyNumberFormat="1" applyFont="1" applyFill="1" applyBorder="1" applyAlignment="1">
      <alignment horizontal="center"/>
    </xf>
    <xf numFmtId="3" fontId="2" fillId="34" borderId="14" xfId="0" applyNumberFormat="1" applyFont="1" applyFill="1" applyBorder="1" applyAlignment="1">
      <alignment horizontal="center"/>
    </xf>
    <xf numFmtId="165" fontId="9" fillId="34" borderId="13" xfId="0" applyNumberFormat="1" applyFont="1" applyFill="1" applyBorder="1" applyAlignment="1">
      <alignment horizontal="center"/>
    </xf>
    <xf numFmtId="3" fontId="2" fillId="34" borderId="0" xfId="0" applyNumberFormat="1" applyFont="1" applyFill="1" applyBorder="1" applyAlignment="1">
      <alignment horizontal="center"/>
    </xf>
    <xf numFmtId="3" fontId="0" fillId="0" borderId="0" xfId="0" applyNumberFormat="1" applyAlignment="1">
      <alignment vertical="top"/>
    </xf>
    <xf numFmtId="0" fontId="4" fillId="34" borderId="12" xfId="0" applyFont="1" applyFill="1" applyBorder="1" applyAlignment="1">
      <alignment horizontal="center"/>
    </xf>
    <xf numFmtId="3" fontId="7" fillId="34" borderId="12" xfId="0" applyNumberFormat="1" applyFont="1" applyFill="1" applyBorder="1" applyAlignment="1">
      <alignment horizontal="center" wrapText="1"/>
    </xf>
    <xf numFmtId="165" fontId="2" fillId="34" borderId="0" xfId="0" applyNumberFormat="1" applyFont="1" applyFill="1" applyBorder="1" applyAlignment="1">
      <alignment horizontal="center"/>
    </xf>
    <xf numFmtId="3" fontId="7" fillId="34" borderId="14" xfId="0" applyNumberFormat="1" applyFont="1" applyFill="1" applyBorder="1" applyAlignment="1">
      <alignment horizontal="center" wrapText="1"/>
    </xf>
    <xf numFmtId="165" fontId="2" fillId="34" borderId="13" xfId="0" applyNumberFormat="1" applyFont="1" applyFill="1" applyBorder="1" applyAlignment="1">
      <alignment horizontal="center"/>
    </xf>
    <xf numFmtId="3" fontId="7" fillId="34" borderId="0" xfId="0" applyNumberFormat="1" applyFont="1" applyFill="1" applyBorder="1" applyAlignment="1">
      <alignment horizontal="center" wrapText="1"/>
    </xf>
    <xf numFmtId="0" fontId="10" fillId="33" borderId="0" xfId="0" applyFont="1" applyFill="1" applyBorder="1" applyAlignment="1">
      <alignment/>
    </xf>
    <xf numFmtId="3" fontId="5" fillId="33" borderId="12" xfId="0" applyNumberFormat="1" applyFont="1" applyFill="1" applyBorder="1" applyAlignment="1">
      <alignment horizontal="center"/>
    </xf>
    <xf numFmtId="165" fontId="5" fillId="33" borderId="0" xfId="0" applyNumberFormat="1" applyFont="1" applyFill="1" applyBorder="1" applyAlignment="1">
      <alignment horizontal="center"/>
    </xf>
    <xf numFmtId="3" fontId="5" fillId="33" borderId="14" xfId="0" applyNumberFormat="1" applyFont="1" applyFill="1" applyBorder="1" applyAlignment="1">
      <alignment horizontal="center"/>
    </xf>
    <xf numFmtId="165" fontId="5" fillId="33" borderId="13" xfId="0" applyNumberFormat="1" applyFont="1" applyFill="1" applyBorder="1" applyAlignment="1">
      <alignment horizontal="center"/>
    </xf>
    <xf numFmtId="3" fontId="5" fillId="33" borderId="0" xfId="0" applyNumberFormat="1" applyFont="1" applyFill="1" applyBorder="1" applyAlignment="1">
      <alignment horizontal="center"/>
    </xf>
    <xf numFmtId="0" fontId="10" fillId="34" borderId="15" xfId="0" applyFont="1" applyFill="1" applyBorder="1" applyAlignment="1">
      <alignment/>
    </xf>
    <xf numFmtId="3" fontId="5" fillId="34" borderId="0" xfId="0" applyNumberFormat="1" applyFont="1" applyFill="1" applyBorder="1" applyAlignment="1">
      <alignment horizontal="center"/>
    </xf>
    <xf numFmtId="165" fontId="5" fillId="34" borderId="0" xfId="0" applyNumberFormat="1" applyFont="1" applyFill="1" applyBorder="1" applyAlignment="1">
      <alignment horizontal="center"/>
    </xf>
    <xf numFmtId="0" fontId="11" fillId="0" borderId="0" xfId="0" applyNumberFormat="1" applyFont="1" applyFill="1" applyAlignment="1">
      <alignment horizontal="left"/>
    </xf>
    <xf numFmtId="0" fontId="11" fillId="34" borderId="0" xfId="0" applyFont="1" applyFill="1" applyBorder="1" applyAlignment="1">
      <alignment horizontal="left"/>
    </xf>
    <xf numFmtId="0" fontId="0" fillId="34" borderId="0" xfId="0" applyFill="1" applyAlignment="1">
      <alignment horizontal="center" vertical="top"/>
    </xf>
    <xf numFmtId="0" fontId="0" fillId="34" borderId="0" xfId="0" applyFill="1" applyAlignment="1">
      <alignment vertical="top"/>
    </xf>
    <xf numFmtId="165" fontId="0" fillId="34" borderId="0" xfId="0" applyNumberFormat="1" applyFill="1" applyAlignment="1">
      <alignment vertical="top"/>
    </xf>
    <xf numFmtId="0" fontId="11" fillId="34" borderId="0" xfId="0" applyFont="1" applyFill="1" applyAlignment="1">
      <alignment horizontal="left" vertical="top" wrapText="1"/>
    </xf>
    <xf numFmtId="0" fontId="0" fillId="0" borderId="0" xfId="0" applyAlignment="1">
      <alignment horizontal="center" vertical="top"/>
    </xf>
    <xf numFmtId="164" fontId="4" fillId="0" borderId="0" xfId="0" applyNumberFormat="1" applyFont="1" applyFill="1" applyBorder="1" applyAlignment="1">
      <alignment horizontal="center" vertical="center" wrapText="1"/>
    </xf>
    <xf numFmtId="0" fontId="11" fillId="34" borderId="0" xfId="0" applyFont="1" applyFill="1" applyAlignment="1">
      <alignment horizontal="left" vertical="top" wrapText="1"/>
    </xf>
    <xf numFmtId="3" fontId="3" fillId="36" borderId="16" xfId="55" applyNumberFormat="1" applyFont="1" applyFill="1" applyBorder="1" applyAlignment="1">
      <alignment horizontal="center" vertical="center"/>
      <protection/>
    </xf>
    <xf numFmtId="0" fontId="4" fillId="0" borderId="0" xfId="0" applyFont="1" applyFill="1" applyBorder="1" applyAlignment="1">
      <alignment horizontal="center"/>
    </xf>
    <xf numFmtId="0" fontId="4" fillId="0" borderId="10" xfId="0" applyFont="1" applyFill="1" applyBorder="1" applyAlignment="1">
      <alignment horizontal="center" vertical="center" wrapText="1"/>
    </xf>
    <xf numFmtId="164" fontId="4" fillId="0" borderId="10" xfId="0" applyNumberFormat="1" applyFont="1" applyFill="1" applyBorder="1" applyAlignment="1">
      <alignment horizontal="center" vertical="center" wrapText="1"/>
    </xf>
    <xf numFmtId="164" fontId="4" fillId="0" borderId="12" xfId="0" applyNumberFormat="1" applyFont="1" applyFill="1" applyBorder="1" applyAlignment="1">
      <alignment horizontal="center" vertical="center" wrapText="1"/>
    </xf>
    <xf numFmtId="0" fontId="0" fillId="0" borderId="0" xfId="0" applyFill="1" applyBorder="1" applyAlignment="1">
      <alignment/>
    </xf>
    <xf numFmtId="0" fontId="4" fillId="35" borderId="0" xfId="0" applyFont="1" applyFill="1" applyBorder="1" applyAlignment="1">
      <alignment/>
    </xf>
    <xf numFmtId="0" fontId="11" fillId="34" borderId="0" xfId="0" applyFont="1" applyFill="1" applyAlignment="1">
      <alignment horizontal="left" vertical="top"/>
    </xf>
    <xf numFmtId="0" fontId="6" fillId="34" borderId="0" xfId="0" applyFont="1" applyFill="1" applyBorder="1" applyAlignment="1">
      <alignment horizontal="left" vertical="top"/>
    </xf>
    <xf numFmtId="0" fontId="2" fillId="35" borderId="0" xfId="0" applyFont="1" applyFill="1" applyBorder="1" applyAlignment="1">
      <alignment vertical="top"/>
    </xf>
    <xf numFmtId="0" fontId="6" fillId="34" borderId="0" xfId="0" applyFont="1" applyFill="1" applyBorder="1" applyAlignment="1">
      <alignment horizontal="left"/>
    </xf>
    <xf numFmtId="0" fontId="2" fillId="0" borderId="17" xfId="0" applyFont="1" applyBorder="1" applyAlignment="1">
      <alignment vertical="top"/>
    </xf>
    <xf numFmtId="0" fontId="2" fillId="34" borderId="0" xfId="0" applyFont="1" applyFill="1" applyBorder="1" applyAlignment="1">
      <alignment/>
    </xf>
    <xf numFmtId="0" fontId="2" fillId="35" borderId="0" xfId="0" applyFont="1" applyFill="1" applyBorder="1" applyAlignment="1">
      <alignment horizontal="left"/>
    </xf>
    <xf numFmtId="0" fontId="7" fillId="34" borderId="0" xfId="0" applyFont="1" applyFill="1" applyBorder="1" applyAlignment="1">
      <alignment horizontal="left" vertical="top"/>
    </xf>
    <xf numFmtId="0" fontId="6" fillId="33" borderId="0" xfId="0" applyFont="1" applyFill="1" applyBorder="1" applyAlignment="1">
      <alignment horizontal="left" vertical="top"/>
    </xf>
    <xf numFmtId="0" fontId="4" fillId="35" borderId="0" xfId="0" applyFont="1" applyFill="1" applyBorder="1" applyAlignment="1">
      <alignmen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TAB15"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72"/>
  <sheetViews>
    <sheetView tabSelected="1" zoomScalePageLayoutView="0" workbookViewId="0" topLeftCell="A1">
      <selection activeCell="D10" sqref="D10"/>
    </sheetView>
  </sheetViews>
  <sheetFormatPr defaultColWidth="9.140625" defaultRowHeight="15"/>
  <cols>
    <col min="1" max="1" width="40.140625" style="2" customWidth="1"/>
    <col min="2" max="2" width="6.7109375" style="109" customWidth="1"/>
    <col min="3" max="3" width="5.57421875" style="2" customWidth="1"/>
    <col min="4" max="4" width="5.8515625" style="78" customWidth="1"/>
    <col min="5" max="5" width="5.57421875" style="2" customWidth="1"/>
    <col min="6" max="6" width="5.8515625" style="78" customWidth="1"/>
    <col min="7" max="7" width="5.57421875" style="2" customWidth="1"/>
    <col min="8" max="8" width="5.8515625" style="78" customWidth="1"/>
    <col min="9" max="9" width="5.57421875" style="2" customWidth="1"/>
    <col min="10" max="10" width="5.8515625" style="78" customWidth="1"/>
    <col min="11" max="11" width="5.57421875" style="2" customWidth="1"/>
    <col min="12" max="12" width="5.8515625" style="78" customWidth="1"/>
    <col min="13" max="13" width="5.57421875" style="2" customWidth="1"/>
    <col min="14" max="14" width="5.8515625" style="78" customWidth="1"/>
    <col min="15" max="15" width="5.57421875" style="2" customWidth="1"/>
    <col min="16" max="16" width="5.8515625" style="78" customWidth="1"/>
    <col min="17" max="17" width="18.7109375" style="2" customWidth="1"/>
    <col min="18" max="16384" width="9.140625" style="2" customWidth="1"/>
  </cols>
  <sheetData>
    <row r="1" spans="1:17" ht="14.25">
      <c r="A1" s="112" t="s">
        <v>0</v>
      </c>
      <c r="B1" s="112"/>
      <c r="C1" s="112"/>
      <c r="D1" s="112"/>
      <c r="E1" s="112"/>
      <c r="F1" s="112"/>
      <c r="G1" s="112"/>
      <c r="H1" s="112"/>
      <c r="I1" s="112"/>
      <c r="J1" s="112"/>
      <c r="K1" s="112"/>
      <c r="L1" s="112"/>
      <c r="M1" s="112"/>
      <c r="N1" s="112"/>
      <c r="O1" s="112"/>
      <c r="P1" s="112"/>
      <c r="Q1" s="1"/>
    </row>
    <row r="2" spans="1:17" ht="14.25" customHeight="1">
      <c r="A2" s="113"/>
      <c r="B2" s="4" t="s">
        <v>1</v>
      </c>
      <c r="C2" s="114" t="s">
        <v>2</v>
      </c>
      <c r="D2" s="114"/>
      <c r="E2" s="114"/>
      <c r="F2" s="114"/>
      <c r="G2" s="114"/>
      <c r="H2" s="114"/>
      <c r="I2" s="114"/>
      <c r="J2" s="114"/>
      <c r="K2" s="114"/>
      <c r="L2" s="114"/>
      <c r="M2" s="115" t="s">
        <v>3</v>
      </c>
      <c r="N2" s="115"/>
      <c r="O2" s="115"/>
      <c r="P2" s="115"/>
      <c r="Q2" s="1"/>
    </row>
    <row r="3" spans="1:17" ht="14.25" customHeight="1">
      <c r="A3" s="113"/>
      <c r="B3" s="5"/>
      <c r="C3" s="116" t="s">
        <v>4</v>
      </c>
      <c r="D3" s="110"/>
      <c r="E3" s="110" t="s">
        <v>5</v>
      </c>
      <c r="F3" s="117"/>
      <c r="G3" s="110" t="s">
        <v>6</v>
      </c>
      <c r="H3" s="117"/>
      <c r="I3" s="110" t="s">
        <v>7</v>
      </c>
      <c r="J3" s="117"/>
      <c r="K3" s="110" t="s">
        <v>8</v>
      </c>
      <c r="L3" s="117"/>
      <c r="M3" s="116" t="s">
        <v>9</v>
      </c>
      <c r="N3" s="110"/>
      <c r="O3" s="110" t="s">
        <v>10</v>
      </c>
      <c r="P3" s="110"/>
      <c r="Q3" s="1"/>
    </row>
    <row r="4" spans="1:17" ht="14.25">
      <c r="A4" s="3"/>
      <c r="B4" s="5" t="s">
        <v>11</v>
      </c>
      <c r="C4" s="6" t="s">
        <v>11</v>
      </c>
      <c r="D4" s="8" t="s">
        <v>12</v>
      </c>
      <c r="E4" s="7" t="s">
        <v>11</v>
      </c>
      <c r="F4" s="8" t="s">
        <v>12</v>
      </c>
      <c r="G4" s="7" t="s">
        <v>11</v>
      </c>
      <c r="H4" s="8" t="s">
        <v>12</v>
      </c>
      <c r="I4" s="7" t="s">
        <v>11</v>
      </c>
      <c r="J4" s="8" t="s">
        <v>12</v>
      </c>
      <c r="K4" s="7" t="s">
        <v>11</v>
      </c>
      <c r="L4" s="8" t="s">
        <v>12</v>
      </c>
      <c r="M4" s="6" t="s">
        <v>11</v>
      </c>
      <c r="N4" s="8" t="s">
        <v>12</v>
      </c>
      <c r="O4" s="7" t="s">
        <v>11</v>
      </c>
      <c r="P4" s="8" t="s">
        <v>12</v>
      </c>
      <c r="Q4" s="1"/>
    </row>
    <row r="5" spans="1:17" ht="14.25">
      <c r="A5" s="9" t="s">
        <v>13</v>
      </c>
      <c r="B5" s="10"/>
      <c r="C5" s="11"/>
      <c r="D5" s="12"/>
      <c r="E5" s="13"/>
      <c r="F5" s="14"/>
      <c r="G5" s="15"/>
      <c r="H5" s="12"/>
      <c r="I5" s="13"/>
      <c r="J5" s="14"/>
      <c r="K5" s="15"/>
      <c r="L5" s="14"/>
      <c r="M5" s="11"/>
      <c r="N5" s="12"/>
      <c r="O5" s="13"/>
      <c r="P5" s="14"/>
      <c r="Q5" s="1"/>
    </row>
    <row r="6" spans="1:17" ht="14.25">
      <c r="A6" s="16"/>
      <c r="B6" s="17"/>
      <c r="C6" s="18"/>
      <c r="D6" s="19"/>
      <c r="E6" s="20"/>
      <c r="F6" s="21"/>
      <c r="G6" s="22"/>
      <c r="H6" s="19"/>
      <c r="I6" s="21"/>
      <c r="J6" s="21"/>
      <c r="K6" s="23"/>
      <c r="L6" s="21"/>
      <c r="M6" s="18"/>
      <c r="N6" s="19"/>
      <c r="O6" s="20"/>
      <c r="P6" s="21"/>
      <c r="Q6" s="1"/>
    </row>
    <row r="7" spans="1:17" ht="14.25">
      <c r="A7" s="16" t="s">
        <v>14</v>
      </c>
      <c r="B7" s="24">
        <f>C7+E7+G7+I7+K7</f>
        <v>146</v>
      </c>
      <c r="C7" s="25">
        <f>C8+C9</f>
        <v>23</v>
      </c>
      <c r="D7" s="26">
        <f>C7/B7*100</f>
        <v>15.753424657534246</v>
      </c>
      <c r="E7" s="27">
        <f>E8+E9</f>
        <v>27</v>
      </c>
      <c r="F7" s="26">
        <f>E7/B7*100</f>
        <v>18.493150684931507</v>
      </c>
      <c r="G7" s="28">
        <f>G8+G9</f>
        <v>30</v>
      </c>
      <c r="H7" s="26">
        <f>G7/B7*100</f>
        <v>20.54794520547945</v>
      </c>
      <c r="I7" s="27">
        <f>I8+I9</f>
        <v>1</v>
      </c>
      <c r="J7" s="29">
        <f>I7/B7*100</f>
        <v>0.684931506849315</v>
      </c>
      <c r="K7" s="28">
        <f>K8+K9</f>
        <v>65</v>
      </c>
      <c r="L7" s="26">
        <f>K7/B7*100</f>
        <v>44.52054794520548</v>
      </c>
      <c r="M7" s="25">
        <f>M8+M9</f>
        <v>31</v>
      </c>
      <c r="N7" s="26">
        <f aca="true" t="shared" si="0" ref="N7:N70">M7/B7*100</f>
        <v>21.232876712328768</v>
      </c>
      <c r="O7" s="27">
        <f>O8+O9</f>
        <v>115</v>
      </c>
      <c r="P7" s="29">
        <f aca="true" t="shared" si="1" ref="P7:P70">O7/B7*100</f>
        <v>78.76712328767124</v>
      </c>
      <c r="Q7" s="1"/>
    </row>
    <row r="8" spans="1:17" ht="14.25">
      <c r="A8" s="71" t="s">
        <v>15</v>
      </c>
      <c r="B8" s="30">
        <f aca="true" t="shared" si="2" ref="B8:B71">C8+E8+G8+I8+K8</f>
        <v>145</v>
      </c>
      <c r="C8" s="31">
        <v>23</v>
      </c>
      <c r="D8" s="32">
        <f aca="true" t="shared" si="3" ref="D8:D71">C8/B8*100</f>
        <v>15.862068965517242</v>
      </c>
      <c r="E8" s="33">
        <v>27</v>
      </c>
      <c r="F8" s="34">
        <f aca="true" t="shared" si="4" ref="F8:F71">E8/B8*100</f>
        <v>18.620689655172416</v>
      </c>
      <c r="G8" s="35">
        <v>30</v>
      </c>
      <c r="H8" s="32">
        <f aca="true" t="shared" si="5" ref="H8:H71">G8/B8*100</f>
        <v>20.689655172413794</v>
      </c>
      <c r="I8" s="33">
        <v>1</v>
      </c>
      <c r="J8" s="34">
        <f aca="true" t="shared" si="6" ref="J8:J71">I8/B8*100</f>
        <v>0.6896551724137931</v>
      </c>
      <c r="K8" s="35">
        <v>64</v>
      </c>
      <c r="L8" s="34">
        <f aca="true" t="shared" si="7" ref="L8:L71">K8/B8*100</f>
        <v>44.13793103448276</v>
      </c>
      <c r="M8" s="31">
        <v>30</v>
      </c>
      <c r="N8" s="32">
        <f t="shared" si="0"/>
        <v>20.689655172413794</v>
      </c>
      <c r="O8" s="33">
        <v>115</v>
      </c>
      <c r="P8" s="34">
        <f t="shared" si="1"/>
        <v>79.3103448275862</v>
      </c>
      <c r="Q8" s="1"/>
    </row>
    <row r="9" spans="1:17" ht="14.25">
      <c r="A9" s="71" t="s">
        <v>16</v>
      </c>
      <c r="B9" s="30">
        <f t="shared" si="2"/>
        <v>1</v>
      </c>
      <c r="C9" s="31">
        <v>0</v>
      </c>
      <c r="D9" s="32">
        <f t="shared" si="3"/>
        <v>0</v>
      </c>
      <c r="E9" s="33">
        <v>0</v>
      </c>
      <c r="F9" s="34">
        <f t="shared" si="4"/>
        <v>0</v>
      </c>
      <c r="G9" s="35">
        <v>0</v>
      </c>
      <c r="H9" s="32">
        <f t="shared" si="5"/>
        <v>0</v>
      </c>
      <c r="I9" s="33">
        <v>0</v>
      </c>
      <c r="J9" s="34">
        <f t="shared" si="6"/>
        <v>0</v>
      </c>
      <c r="K9" s="35">
        <v>1</v>
      </c>
      <c r="L9" s="34">
        <f t="shared" si="7"/>
        <v>100</v>
      </c>
      <c r="M9" s="31">
        <v>1</v>
      </c>
      <c r="N9" s="32">
        <f t="shared" si="0"/>
        <v>100</v>
      </c>
      <c r="O9" s="33">
        <v>0</v>
      </c>
      <c r="P9" s="34">
        <f t="shared" si="1"/>
        <v>0</v>
      </c>
      <c r="Q9" s="1"/>
    </row>
    <row r="10" spans="1:17" ht="14.25">
      <c r="A10" s="120" t="s">
        <v>17</v>
      </c>
      <c r="B10" s="24">
        <f t="shared" si="2"/>
        <v>351</v>
      </c>
      <c r="C10" s="25">
        <f>SUM(C11:C18)</f>
        <v>80</v>
      </c>
      <c r="D10" s="26">
        <f t="shared" si="3"/>
        <v>22.79202279202279</v>
      </c>
      <c r="E10" s="27">
        <f>SUM(E11:E18)</f>
        <v>38</v>
      </c>
      <c r="F10" s="29">
        <f t="shared" si="4"/>
        <v>10.826210826210826</v>
      </c>
      <c r="G10" s="28">
        <f>SUM(G11:G18)</f>
        <v>55</v>
      </c>
      <c r="H10" s="26">
        <f t="shared" si="5"/>
        <v>15.669515669515668</v>
      </c>
      <c r="I10" s="27">
        <f>SUM(I11:I18)</f>
        <v>1</v>
      </c>
      <c r="J10" s="29">
        <f t="shared" si="6"/>
        <v>0.2849002849002849</v>
      </c>
      <c r="K10" s="28">
        <f>SUM(K11:K19)</f>
        <v>177</v>
      </c>
      <c r="L10" s="29">
        <f t="shared" si="7"/>
        <v>50.427350427350426</v>
      </c>
      <c r="M10" s="25">
        <f>SUM(M11:M18)</f>
        <v>82</v>
      </c>
      <c r="N10" s="26">
        <f t="shared" si="0"/>
        <v>23.36182336182336</v>
      </c>
      <c r="O10" s="27">
        <f>SUM(O11:O19)</f>
        <v>269</v>
      </c>
      <c r="P10" s="29">
        <f t="shared" si="1"/>
        <v>76.63817663817663</v>
      </c>
      <c r="Q10" s="1"/>
    </row>
    <row r="11" spans="1:17" ht="14.25">
      <c r="A11" s="71" t="s">
        <v>18</v>
      </c>
      <c r="B11" s="30">
        <f t="shared" si="2"/>
        <v>25</v>
      </c>
      <c r="C11" s="31">
        <v>3</v>
      </c>
      <c r="D11" s="32">
        <f t="shared" si="3"/>
        <v>12</v>
      </c>
      <c r="E11" s="33">
        <v>0</v>
      </c>
      <c r="F11" s="34">
        <f t="shared" si="4"/>
        <v>0</v>
      </c>
      <c r="G11" s="35">
        <v>4</v>
      </c>
      <c r="H11" s="32">
        <f t="shared" si="5"/>
        <v>16</v>
      </c>
      <c r="I11" s="33">
        <v>0</v>
      </c>
      <c r="J11" s="34">
        <f t="shared" si="6"/>
        <v>0</v>
      </c>
      <c r="K11" s="35">
        <v>18</v>
      </c>
      <c r="L11" s="34">
        <f t="shared" si="7"/>
        <v>72</v>
      </c>
      <c r="M11" s="31">
        <v>4</v>
      </c>
      <c r="N11" s="32">
        <f t="shared" si="0"/>
        <v>16</v>
      </c>
      <c r="O11" s="33">
        <v>21</v>
      </c>
      <c r="P11" s="34">
        <f t="shared" si="1"/>
        <v>84</v>
      </c>
      <c r="Q11" s="1"/>
    </row>
    <row r="12" spans="1:17" ht="14.25">
      <c r="A12" s="71" t="s">
        <v>19</v>
      </c>
      <c r="B12" s="30">
        <f t="shared" si="2"/>
        <v>49</v>
      </c>
      <c r="C12" s="31">
        <v>7</v>
      </c>
      <c r="D12" s="32">
        <f>C12/B12*100</f>
        <v>14.285714285714285</v>
      </c>
      <c r="E12" s="33">
        <v>1</v>
      </c>
      <c r="F12" s="34">
        <f>E12/B12*100</f>
        <v>2.0408163265306123</v>
      </c>
      <c r="G12" s="35">
        <v>8</v>
      </c>
      <c r="H12" s="32">
        <f>G12/B12*100</f>
        <v>16.3265306122449</v>
      </c>
      <c r="I12" s="33">
        <v>0</v>
      </c>
      <c r="J12" s="34">
        <f>I12/B12*100</f>
        <v>0</v>
      </c>
      <c r="K12" s="35">
        <v>33</v>
      </c>
      <c r="L12" s="34">
        <f>K12/B12*100</f>
        <v>67.3469387755102</v>
      </c>
      <c r="M12" s="31">
        <v>8</v>
      </c>
      <c r="N12" s="32">
        <f t="shared" si="0"/>
        <v>16.3265306122449</v>
      </c>
      <c r="O12" s="33">
        <v>41</v>
      </c>
      <c r="P12" s="34">
        <f t="shared" si="1"/>
        <v>83.6734693877551</v>
      </c>
      <c r="Q12" s="1"/>
    </row>
    <row r="13" spans="1:17" ht="14.25">
      <c r="A13" s="71" t="s">
        <v>20</v>
      </c>
      <c r="B13" s="30">
        <f t="shared" si="2"/>
        <v>1</v>
      </c>
      <c r="C13" s="31">
        <v>0</v>
      </c>
      <c r="D13" s="32">
        <f>C13/B13*100</f>
        <v>0</v>
      </c>
      <c r="E13" s="33">
        <v>0</v>
      </c>
      <c r="F13" s="34">
        <f>E13/B13*100</f>
        <v>0</v>
      </c>
      <c r="G13" s="35">
        <v>0</v>
      </c>
      <c r="H13" s="32">
        <f>G13/B13*100</f>
        <v>0</v>
      </c>
      <c r="I13" s="33">
        <v>0</v>
      </c>
      <c r="J13" s="34">
        <f>I13/B13*100</f>
        <v>0</v>
      </c>
      <c r="K13" s="35">
        <v>1</v>
      </c>
      <c r="L13" s="34">
        <f>K13/B13*100</f>
        <v>100</v>
      </c>
      <c r="M13" s="31">
        <v>0</v>
      </c>
      <c r="N13" s="32">
        <f t="shared" si="0"/>
        <v>0</v>
      </c>
      <c r="O13" s="33">
        <v>1</v>
      </c>
      <c r="P13" s="34">
        <f t="shared" si="1"/>
        <v>100</v>
      </c>
      <c r="Q13" s="1"/>
    </row>
    <row r="14" spans="1:17" ht="14.25">
      <c r="A14" s="71" t="s">
        <v>21</v>
      </c>
      <c r="B14" s="30">
        <f t="shared" si="2"/>
        <v>157</v>
      </c>
      <c r="C14" s="31">
        <v>32</v>
      </c>
      <c r="D14" s="32">
        <f t="shared" si="3"/>
        <v>20.382165605095544</v>
      </c>
      <c r="E14" s="33">
        <v>20</v>
      </c>
      <c r="F14" s="34">
        <f t="shared" si="4"/>
        <v>12.738853503184714</v>
      </c>
      <c r="G14" s="35">
        <v>27</v>
      </c>
      <c r="H14" s="32">
        <f t="shared" si="5"/>
        <v>17.197452229299362</v>
      </c>
      <c r="I14" s="33">
        <v>0</v>
      </c>
      <c r="J14" s="34">
        <f t="shared" si="6"/>
        <v>0</v>
      </c>
      <c r="K14" s="35">
        <v>78</v>
      </c>
      <c r="L14" s="34">
        <f t="shared" si="7"/>
        <v>49.681528662420384</v>
      </c>
      <c r="M14" s="31">
        <v>42</v>
      </c>
      <c r="N14" s="32">
        <f t="shared" si="0"/>
        <v>26.751592356687897</v>
      </c>
      <c r="O14" s="33">
        <v>115</v>
      </c>
      <c r="P14" s="34">
        <f t="shared" si="1"/>
        <v>73.24840764331209</v>
      </c>
      <c r="Q14" s="1"/>
    </row>
    <row r="15" spans="1:17" ht="14.25">
      <c r="A15" s="71" t="s">
        <v>22</v>
      </c>
      <c r="B15" s="30">
        <f t="shared" si="2"/>
        <v>1</v>
      </c>
      <c r="C15" s="31">
        <v>1</v>
      </c>
      <c r="D15" s="32">
        <f>C15/B15*100</f>
        <v>100</v>
      </c>
      <c r="E15" s="33">
        <v>0</v>
      </c>
      <c r="F15" s="34">
        <f>E15/B15*100</f>
        <v>0</v>
      </c>
      <c r="G15" s="35">
        <v>0</v>
      </c>
      <c r="H15" s="32">
        <f>G15/B15*100</f>
        <v>0</v>
      </c>
      <c r="I15" s="33">
        <v>0</v>
      </c>
      <c r="J15" s="34">
        <f>I15/B15*100</f>
        <v>0</v>
      </c>
      <c r="K15" s="35">
        <v>0</v>
      </c>
      <c r="L15" s="34">
        <f>K15/B15*100</f>
        <v>0</v>
      </c>
      <c r="M15" s="31">
        <v>1</v>
      </c>
      <c r="N15" s="32">
        <f t="shared" si="0"/>
        <v>100</v>
      </c>
      <c r="O15" s="33">
        <v>0</v>
      </c>
      <c r="P15" s="34">
        <f t="shared" si="1"/>
        <v>0</v>
      </c>
      <c r="Q15" s="1"/>
    </row>
    <row r="16" spans="1:17" ht="14.25">
      <c r="A16" s="71" t="s">
        <v>23</v>
      </c>
      <c r="B16" s="30">
        <f t="shared" si="2"/>
        <v>103</v>
      </c>
      <c r="C16" s="31">
        <v>36</v>
      </c>
      <c r="D16" s="32">
        <f t="shared" si="3"/>
        <v>34.95145631067961</v>
      </c>
      <c r="E16" s="33">
        <v>14</v>
      </c>
      <c r="F16" s="34">
        <f t="shared" si="4"/>
        <v>13.592233009708737</v>
      </c>
      <c r="G16" s="35">
        <v>15</v>
      </c>
      <c r="H16" s="32">
        <f t="shared" si="5"/>
        <v>14.563106796116504</v>
      </c>
      <c r="I16" s="33">
        <v>1</v>
      </c>
      <c r="J16" s="34">
        <f t="shared" si="6"/>
        <v>0.9708737864077669</v>
      </c>
      <c r="K16" s="35">
        <v>37</v>
      </c>
      <c r="L16" s="34">
        <f t="shared" si="7"/>
        <v>35.92233009708738</v>
      </c>
      <c r="M16" s="31">
        <v>22</v>
      </c>
      <c r="N16" s="32">
        <f t="shared" si="0"/>
        <v>21.35922330097087</v>
      </c>
      <c r="O16" s="33">
        <v>81</v>
      </c>
      <c r="P16" s="34">
        <f t="shared" si="1"/>
        <v>78.64077669902912</v>
      </c>
      <c r="Q16" s="1"/>
    </row>
    <row r="17" spans="1:17" ht="14.25">
      <c r="A17" s="71" t="s">
        <v>24</v>
      </c>
      <c r="B17" s="30">
        <f t="shared" si="2"/>
        <v>5</v>
      </c>
      <c r="C17" s="31">
        <v>0</v>
      </c>
      <c r="D17" s="32">
        <f t="shared" si="3"/>
        <v>0</v>
      </c>
      <c r="E17" s="33">
        <v>0</v>
      </c>
      <c r="F17" s="34">
        <f t="shared" si="4"/>
        <v>0</v>
      </c>
      <c r="G17" s="35">
        <v>0</v>
      </c>
      <c r="H17" s="32">
        <f t="shared" si="5"/>
        <v>0</v>
      </c>
      <c r="I17" s="33">
        <v>0</v>
      </c>
      <c r="J17" s="34">
        <f t="shared" si="6"/>
        <v>0</v>
      </c>
      <c r="K17" s="35">
        <v>5</v>
      </c>
      <c r="L17" s="34">
        <f t="shared" si="7"/>
        <v>100</v>
      </c>
      <c r="M17" s="31">
        <v>2</v>
      </c>
      <c r="N17" s="32">
        <f t="shared" si="0"/>
        <v>40</v>
      </c>
      <c r="O17" s="33">
        <v>3</v>
      </c>
      <c r="P17" s="34">
        <f t="shared" si="1"/>
        <v>60</v>
      </c>
      <c r="Q17" s="1"/>
    </row>
    <row r="18" spans="1:17" ht="14.25">
      <c r="A18" s="71" t="s">
        <v>25</v>
      </c>
      <c r="B18" s="30">
        <f t="shared" si="2"/>
        <v>9</v>
      </c>
      <c r="C18" s="31">
        <v>1</v>
      </c>
      <c r="D18" s="32">
        <f t="shared" si="3"/>
        <v>11.11111111111111</v>
      </c>
      <c r="E18" s="33">
        <v>3</v>
      </c>
      <c r="F18" s="34">
        <f t="shared" si="4"/>
        <v>33.33333333333333</v>
      </c>
      <c r="G18" s="35">
        <v>1</v>
      </c>
      <c r="H18" s="32">
        <f t="shared" si="5"/>
        <v>11.11111111111111</v>
      </c>
      <c r="I18" s="33">
        <v>0</v>
      </c>
      <c r="J18" s="34">
        <f t="shared" si="6"/>
        <v>0</v>
      </c>
      <c r="K18" s="35">
        <v>4</v>
      </c>
      <c r="L18" s="34">
        <f t="shared" si="7"/>
        <v>44.44444444444444</v>
      </c>
      <c r="M18" s="31">
        <v>3</v>
      </c>
      <c r="N18" s="32">
        <f t="shared" si="0"/>
        <v>33.33333333333333</v>
      </c>
      <c r="O18" s="33">
        <v>6</v>
      </c>
      <c r="P18" s="34">
        <f t="shared" si="1"/>
        <v>66.66666666666666</v>
      </c>
      <c r="Q18" s="1"/>
    </row>
    <row r="19" spans="1:17" ht="14.25">
      <c r="A19" s="36" t="s">
        <v>26</v>
      </c>
      <c r="B19" s="30">
        <f t="shared" si="2"/>
        <v>1</v>
      </c>
      <c r="C19" s="31">
        <v>0</v>
      </c>
      <c r="D19" s="32">
        <f t="shared" si="3"/>
        <v>0</v>
      </c>
      <c r="E19" s="33">
        <v>0</v>
      </c>
      <c r="F19" s="34">
        <f t="shared" si="4"/>
        <v>0</v>
      </c>
      <c r="G19" s="35">
        <v>0</v>
      </c>
      <c r="H19" s="32">
        <f t="shared" si="5"/>
        <v>0</v>
      </c>
      <c r="I19" s="33">
        <v>0</v>
      </c>
      <c r="J19" s="34">
        <f t="shared" si="6"/>
        <v>0</v>
      </c>
      <c r="K19" s="35">
        <v>1</v>
      </c>
      <c r="L19" s="34">
        <f t="shared" si="7"/>
        <v>100</v>
      </c>
      <c r="M19" s="31">
        <v>0</v>
      </c>
      <c r="N19" s="32">
        <f t="shared" si="0"/>
        <v>0</v>
      </c>
      <c r="O19" s="33">
        <v>1</v>
      </c>
      <c r="P19" s="34">
        <f t="shared" si="1"/>
        <v>100</v>
      </c>
      <c r="Q19" s="1"/>
    </row>
    <row r="20" spans="1:17" ht="14.25">
      <c r="A20" s="16" t="s">
        <v>27</v>
      </c>
      <c r="B20" s="24">
        <f t="shared" si="2"/>
        <v>458</v>
      </c>
      <c r="C20" s="25">
        <f>SUM(C21:C23)</f>
        <v>155</v>
      </c>
      <c r="D20" s="26">
        <f t="shared" si="3"/>
        <v>33.84279475982533</v>
      </c>
      <c r="E20" s="27">
        <f>SUM(E21:E23)</f>
        <v>60</v>
      </c>
      <c r="F20" s="29">
        <f t="shared" si="4"/>
        <v>13.100436681222707</v>
      </c>
      <c r="G20" s="28">
        <f>SUM(G21:G23)</f>
        <v>82</v>
      </c>
      <c r="H20" s="26">
        <f t="shared" si="5"/>
        <v>17.903930131004365</v>
      </c>
      <c r="I20" s="27">
        <f>SUM(I21:I23)</f>
        <v>1</v>
      </c>
      <c r="J20" s="29">
        <f t="shared" si="6"/>
        <v>0.21834061135371177</v>
      </c>
      <c r="K20" s="28">
        <f>SUM(K21:K23)</f>
        <v>160</v>
      </c>
      <c r="L20" s="29">
        <f t="shared" si="7"/>
        <v>34.93449781659388</v>
      </c>
      <c r="M20" s="25">
        <f>SUM(M21:M23)</f>
        <v>181</v>
      </c>
      <c r="N20" s="26">
        <f t="shared" si="0"/>
        <v>39.519650655021834</v>
      </c>
      <c r="O20" s="27">
        <f>SUM(O21:O23)</f>
        <v>277</v>
      </c>
      <c r="P20" s="29">
        <f t="shared" si="1"/>
        <v>60.480349344978166</v>
      </c>
      <c r="Q20" s="1"/>
    </row>
    <row r="21" spans="1:17" ht="14.25">
      <c r="A21" s="121" t="s">
        <v>28</v>
      </c>
      <c r="B21" s="30">
        <f>C21+E21+G21+I21+K21</f>
        <v>1</v>
      </c>
      <c r="C21" s="31">
        <v>1</v>
      </c>
      <c r="D21" s="32">
        <f>C21/B21*100</f>
        <v>100</v>
      </c>
      <c r="E21" s="33">
        <v>0</v>
      </c>
      <c r="F21" s="34">
        <f>E21/B21*100</f>
        <v>0</v>
      </c>
      <c r="G21" s="35">
        <v>0</v>
      </c>
      <c r="H21" s="32">
        <f>G21/B21*100</f>
        <v>0</v>
      </c>
      <c r="I21" s="33">
        <v>0</v>
      </c>
      <c r="J21" s="34">
        <f>I21/B21*100</f>
        <v>0</v>
      </c>
      <c r="K21" s="35">
        <v>0</v>
      </c>
      <c r="L21" s="34">
        <f>K21/B21*100</f>
        <v>0</v>
      </c>
      <c r="M21" s="31">
        <v>1</v>
      </c>
      <c r="N21" s="32">
        <f>M21/B21*100</f>
        <v>100</v>
      </c>
      <c r="O21" s="33">
        <v>0</v>
      </c>
      <c r="P21" s="34">
        <f>O21/B21*100</f>
        <v>0</v>
      </c>
      <c r="Q21" s="1"/>
    </row>
    <row r="22" spans="1:17" ht="14.25">
      <c r="A22" s="71" t="s">
        <v>29</v>
      </c>
      <c r="B22" s="30">
        <f t="shared" si="2"/>
        <v>450</v>
      </c>
      <c r="C22" s="31">
        <v>152</v>
      </c>
      <c r="D22" s="32">
        <f t="shared" si="3"/>
        <v>33.77777777777778</v>
      </c>
      <c r="E22" s="33">
        <v>60</v>
      </c>
      <c r="F22" s="34">
        <f t="shared" si="4"/>
        <v>13.333333333333334</v>
      </c>
      <c r="G22" s="35">
        <v>81</v>
      </c>
      <c r="H22" s="32">
        <f t="shared" si="5"/>
        <v>18</v>
      </c>
      <c r="I22" s="33">
        <v>1</v>
      </c>
      <c r="J22" s="34">
        <f t="shared" si="6"/>
        <v>0.2222222222222222</v>
      </c>
      <c r="K22" s="35">
        <v>156</v>
      </c>
      <c r="L22" s="34">
        <f t="shared" si="7"/>
        <v>34.66666666666667</v>
      </c>
      <c r="M22" s="31">
        <v>178</v>
      </c>
      <c r="N22" s="32">
        <f t="shared" si="0"/>
        <v>39.55555555555556</v>
      </c>
      <c r="O22" s="33">
        <v>272</v>
      </c>
      <c r="P22" s="34">
        <f t="shared" si="1"/>
        <v>60.44444444444444</v>
      </c>
      <c r="Q22" s="1"/>
    </row>
    <row r="23" spans="1:17" ht="14.25">
      <c r="A23" s="36" t="s">
        <v>30</v>
      </c>
      <c r="B23" s="30">
        <f t="shared" si="2"/>
        <v>7</v>
      </c>
      <c r="C23" s="31">
        <v>2</v>
      </c>
      <c r="D23" s="32">
        <f>C23/B23*100</f>
        <v>28.57142857142857</v>
      </c>
      <c r="E23" s="33">
        <v>0</v>
      </c>
      <c r="F23" s="34">
        <f>E23/B23*100</f>
        <v>0</v>
      </c>
      <c r="G23" s="35">
        <v>1</v>
      </c>
      <c r="H23" s="32">
        <f>G23/B23*100</f>
        <v>14.285714285714285</v>
      </c>
      <c r="I23" s="33">
        <v>0</v>
      </c>
      <c r="J23" s="34">
        <f>I23/B23*100</f>
        <v>0</v>
      </c>
      <c r="K23" s="35">
        <v>4</v>
      </c>
      <c r="L23" s="34">
        <f>K23/B23*100</f>
        <v>57.14285714285714</v>
      </c>
      <c r="M23" s="31">
        <v>2</v>
      </c>
      <c r="N23" s="32">
        <f t="shared" si="0"/>
        <v>28.57142857142857</v>
      </c>
      <c r="O23" s="33">
        <v>5</v>
      </c>
      <c r="P23" s="34">
        <f t="shared" si="1"/>
        <v>71.42857142857143</v>
      </c>
      <c r="Q23" s="1"/>
    </row>
    <row r="24" spans="1:17" ht="14.25">
      <c r="A24" s="122" t="s">
        <v>31</v>
      </c>
      <c r="B24" s="24">
        <f t="shared" si="2"/>
        <v>49</v>
      </c>
      <c r="C24" s="25">
        <f>SUM(C25:C26)</f>
        <v>1</v>
      </c>
      <c r="D24" s="26">
        <f t="shared" si="3"/>
        <v>2.0408163265306123</v>
      </c>
      <c r="E24" s="27">
        <f>SUM(E25:E26)</f>
        <v>17</v>
      </c>
      <c r="F24" s="29">
        <f t="shared" si="4"/>
        <v>34.69387755102041</v>
      </c>
      <c r="G24" s="28">
        <f>SUM(G25:G26)</f>
        <v>22</v>
      </c>
      <c r="H24" s="26">
        <f t="shared" si="5"/>
        <v>44.89795918367347</v>
      </c>
      <c r="I24" s="27">
        <f>SUM(I25:I26)</f>
        <v>0</v>
      </c>
      <c r="J24" s="29">
        <f t="shared" si="6"/>
        <v>0</v>
      </c>
      <c r="K24" s="28">
        <f>SUM(K25:K26)</f>
        <v>9</v>
      </c>
      <c r="L24" s="29">
        <f t="shared" si="7"/>
        <v>18.367346938775512</v>
      </c>
      <c r="M24" s="25">
        <f>SUM(M25:M26)</f>
        <v>12</v>
      </c>
      <c r="N24" s="26">
        <f t="shared" si="0"/>
        <v>24.489795918367346</v>
      </c>
      <c r="O24" s="27">
        <f>SUM(O25:O26)</f>
        <v>37</v>
      </c>
      <c r="P24" s="29">
        <f t="shared" si="1"/>
        <v>75.51020408163265</v>
      </c>
      <c r="Q24" s="1"/>
    </row>
    <row r="25" spans="1:17" ht="14.25">
      <c r="A25" s="71" t="s">
        <v>32</v>
      </c>
      <c r="B25" s="30">
        <f t="shared" si="2"/>
        <v>2</v>
      </c>
      <c r="C25" s="31">
        <v>0</v>
      </c>
      <c r="D25" s="32">
        <f t="shared" si="3"/>
        <v>0</v>
      </c>
      <c r="E25" s="33">
        <v>1</v>
      </c>
      <c r="F25" s="34">
        <f t="shared" si="4"/>
        <v>50</v>
      </c>
      <c r="G25" s="35">
        <v>0</v>
      </c>
      <c r="H25" s="32">
        <f t="shared" si="5"/>
        <v>0</v>
      </c>
      <c r="I25" s="33">
        <v>0</v>
      </c>
      <c r="J25" s="34">
        <f t="shared" si="6"/>
        <v>0</v>
      </c>
      <c r="K25" s="35">
        <v>1</v>
      </c>
      <c r="L25" s="34">
        <f t="shared" si="7"/>
        <v>50</v>
      </c>
      <c r="M25" s="31">
        <v>0</v>
      </c>
      <c r="N25" s="32">
        <f t="shared" si="0"/>
        <v>0</v>
      </c>
      <c r="O25" s="33">
        <v>2</v>
      </c>
      <c r="P25" s="34">
        <f t="shared" si="1"/>
        <v>100</v>
      </c>
      <c r="Q25" s="1"/>
    </row>
    <row r="26" spans="1:17" ht="14.25">
      <c r="A26" s="71" t="s">
        <v>33</v>
      </c>
      <c r="B26" s="30">
        <f t="shared" si="2"/>
        <v>47</v>
      </c>
      <c r="C26" s="31">
        <v>1</v>
      </c>
      <c r="D26" s="32">
        <f t="shared" si="3"/>
        <v>2.127659574468085</v>
      </c>
      <c r="E26" s="33">
        <v>16</v>
      </c>
      <c r="F26" s="34">
        <f t="shared" si="4"/>
        <v>34.04255319148936</v>
      </c>
      <c r="G26" s="35">
        <v>22</v>
      </c>
      <c r="H26" s="32">
        <f t="shared" si="5"/>
        <v>46.808510638297875</v>
      </c>
      <c r="I26" s="33">
        <v>0</v>
      </c>
      <c r="J26" s="34">
        <f t="shared" si="6"/>
        <v>0</v>
      </c>
      <c r="K26" s="35">
        <v>8</v>
      </c>
      <c r="L26" s="34">
        <f t="shared" si="7"/>
        <v>17.02127659574468</v>
      </c>
      <c r="M26" s="31">
        <v>12</v>
      </c>
      <c r="N26" s="32">
        <f t="shared" si="0"/>
        <v>25.53191489361702</v>
      </c>
      <c r="O26" s="33">
        <v>35</v>
      </c>
      <c r="P26" s="34">
        <f t="shared" si="1"/>
        <v>74.46808510638297</v>
      </c>
      <c r="Q26" s="1"/>
    </row>
    <row r="27" spans="1:17" ht="14.25">
      <c r="A27" s="120" t="s">
        <v>34</v>
      </c>
      <c r="B27" s="24">
        <f t="shared" si="2"/>
        <v>449</v>
      </c>
      <c r="C27" s="25">
        <f>SUM(C28:C32)</f>
        <v>213</v>
      </c>
      <c r="D27" s="26">
        <f t="shared" si="3"/>
        <v>47.43875278396437</v>
      </c>
      <c r="E27" s="27">
        <f>SUM(E28:E32)</f>
        <v>31</v>
      </c>
      <c r="F27" s="29">
        <f t="shared" si="4"/>
        <v>6.904231625835189</v>
      </c>
      <c r="G27" s="28">
        <f>SUM(G28:G32)</f>
        <v>53</v>
      </c>
      <c r="H27" s="26">
        <f t="shared" si="5"/>
        <v>11.804008908685969</v>
      </c>
      <c r="I27" s="27">
        <f>SUM(I28:I32)</f>
        <v>0</v>
      </c>
      <c r="J27" s="29">
        <f t="shared" si="6"/>
        <v>0</v>
      </c>
      <c r="K27" s="28">
        <f>SUM(K28:K32)</f>
        <v>152</v>
      </c>
      <c r="L27" s="29">
        <f t="shared" si="7"/>
        <v>33.85300668151447</v>
      </c>
      <c r="M27" s="25">
        <f>SUM(M28:M32)</f>
        <v>208</v>
      </c>
      <c r="N27" s="26">
        <f t="shared" si="0"/>
        <v>46.32516703786192</v>
      </c>
      <c r="O27" s="27">
        <f>SUM(O28:O32)</f>
        <v>241</v>
      </c>
      <c r="P27" s="29">
        <f t="shared" si="1"/>
        <v>53.67483296213808</v>
      </c>
      <c r="Q27" s="1"/>
    </row>
    <row r="28" spans="1:17" ht="14.25">
      <c r="A28" s="36" t="s">
        <v>35</v>
      </c>
      <c r="B28" s="30">
        <f t="shared" si="2"/>
        <v>31</v>
      </c>
      <c r="C28" s="31">
        <v>9</v>
      </c>
      <c r="D28" s="32">
        <f t="shared" si="3"/>
        <v>29.03225806451613</v>
      </c>
      <c r="E28" s="33">
        <v>2</v>
      </c>
      <c r="F28" s="34">
        <f t="shared" si="4"/>
        <v>6.451612903225806</v>
      </c>
      <c r="G28" s="35">
        <v>8</v>
      </c>
      <c r="H28" s="32">
        <f t="shared" si="5"/>
        <v>25.806451612903224</v>
      </c>
      <c r="I28" s="33">
        <v>0</v>
      </c>
      <c r="J28" s="34">
        <f t="shared" si="6"/>
        <v>0</v>
      </c>
      <c r="K28" s="35">
        <v>12</v>
      </c>
      <c r="L28" s="34">
        <f t="shared" si="7"/>
        <v>38.70967741935484</v>
      </c>
      <c r="M28" s="31">
        <v>23</v>
      </c>
      <c r="N28" s="32">
        <f t="shared" si="0"/>
        <v>74.19354838709677</v>
      </c>
      <c r="O28" s="33">
        <v>8</v>
      </c>
      <c r="P28" s="34">
        <f t="shared" si="1"/>
        <v>25.806451612903224</v>
      </c>
      <c r="Q28" s="1"/>
    </row>
    <row r="29" spans="1:17" ht="14.25">
      <c r="A29" s="36" t="s">
        <v>36</v>
      </c>
      <c r="B29" s="30">
        <f t="shared" si="2"/>
        <v>1</v>
      </c>
      <c r="C29" s="31">
        <v>1</v>
      </c>
      <c r="D29" s="32">
        <f t="shared" si="3"/>
        <v>100</v>
      </c>
      <c r="E29" s="33">
        <v>0</v>
      </c>
      <c r="F29" s="34">
        <f t="shared" si="4"/>
        <v>0</v>
      </c>
      <c r="G29" s="35">
        <v>0</v>
      </c>
      <c r="H29" s="32">
        <f t="shared" si="5"/>
        <v>0</v>
      </c>
      <c r="I29" s="33">
        <v>0</v>
      </c>
      <c r="J29" s="34">
        <f t="shared" si="6"/>
        <v>0</v>
      </c>
      <c r="K29" s="35">
        <v>0</v>
      </c>
      <c r="L29" s="34">
        <f t="shared" si="7"/>
        <v>0</v>
      </c>
      <c r="M29" s="31">
        <v>0</v>
      </c>
      <c r="N29" s="32">
        <f t="shared" si="0"/>
        <v>0</v>
      </c>
      <c r="O29" s="33">
        <v>1</v>
      </c>
      <c r="P29" s="34">
        <f t="shared" si="1"/>
        <v>100</v>
      </c>
      <c r="Q29" s="1"/>
    </row>
    <row r="30" spans="1:17" ht="13.5" customHeight="1">
      <c r="A30" s="36" t="s">
        <v>37</v>
      </c>
      <c r="B30" s="30">
        <f t="shared" si="2"/>
        <v>412</v>
      </c>
      <c r="C30" s="31">
        <v>199</v>
      </c>
      <c r="D30" s="32">
        <f>C30/B30*100</f>
        <v>48.30097087378641</v>
      </c>
      <c r="E30" s="33">
        <v>29</v>
      </c>
      <c r="F30" s="34">
        <f>E30/B30*100</f>
        <v>7.038834951456311</v>
      </c>
      <c r="G30" s="35">
        <v>45</v>
      </c>
      <c r="H30" s="32">
        <f>G30/B30*100</f>
        <v>10.922330097087379</v>
      </c>
      <c r="I30" s="33">
        <v>0</v>
      </c>
      <c r="J30" s="34">
        <f>I30/B30*100</f>
        <v>0</v>
      </c>
      <c r="K30" s="35">
        <v>139</v>
      </c>
      <c r="L30" s="34">
        <f>K30/B30*100</f>
        <v>33.737864077669904</v>
      </c>
      <c r="M30" s="31">
        <v>183</v>
      </c>
      <c r="N30" s="32">
        <f t="shared" si="0"/>
        <v>44.417475728155345</v>
      </c>
      <c r="O30" s="33">
        <v>229</v>
      </c>
      <c r="P30" s="34">
        <f t="shared" si="1"/>
        <v>55.582524271844655</v>
      </c>
      <c r="Q30" s="1"/>
    </row>
    <row r="31" spans="1:17" ht="14.25">
      <c r="A31" s="36" t="s">
        <v>38</v>
      </c>
      <c r="B31" s="30">
        <f t="shared" si="2"/>
        <v>2</v>
      </c>
      <c r="C31" s="31">
        <v>2</v>
      </c>
      <c r="D31" s="32">
        <f>C31/B31*100</f>
        <v>100</v>
      </c>
      <c r="E31" s="33">
        <v>0</v>
      </c>
      <c r="F31" s="34">
        <f>E31/B31*100</f>
        <v>0</v>
      </c>
      <c r="G31" s="35">
        <v>0</v>
      </c>
      <c r="H31" s="32">
        <f>G31/B31*100</f>
        <v>0</v>
      </c>
      <c r="I31" s="33">
        <v>0</v>
      </c>
      <c r="J31" s="34">
        <f>I31/B31*100</f>
        <v>0</v>
      </c>
      <c r="K31" s="35">
        <v>0</v>
      </c>
      <c r="L31" s="34">
        <f>K31/B31*100</f>
        <v>0</v>
      </c>
      <c r="M31" s="31">
        <v>1</v>
      </c>
      <c r="N31" s="32">
        <f t="shared" si="0"/>
        <v>50</v>
      </c>
      <c r="O31" s="33">
        <v>1</v>
      </c>
      <c r="P31" s="34">
        <f t="shared" si="1"/>
        <v>50</v>
      </c>
      <c r="Q31" s="1"/>
    </row>
    <row r="32" spans="1:17" ht="14.25">
      <c r="A32" s="36" t="s">
        <v>39</v>
      </c>
      <c r="B32" s="30">
        <f t="shared" si="2"/>
        <v>3</v>
      </c>
      <c r="C32" s="31">
        <v>2</v>
      </c>
      <c r="D32" s="32">
        <f>C32/B32*100</f>
        <v>66.66666666666666</v>
      </c>
      <c r="E32" s="33">
        <v>0</v>
      </c>
      <c r="F32" s="34">
        <f>E32/B32*100</f>
        <v>0</v>
      </c>
      <c r="G32" s="35">
        <v>0</v>
      </c>
      <c r="H32" s="32">
        <f>G32/B32*100</f>
        <v>0</v>
      </c>
      <c r="I32" s="33">
        <v>0</v>
      </c>
      <c r="J32" s="34">
        <f>I32/B32*100</f>
        <v>0</v>
      </c>
      <c r="K32" s="35">
        <v>1</v>
      </c>
      <c r="L32" s="34">
        <f>K32/B32*100</f>
        <v>33.33333333333333</v>
      </c>
      <c r="M32" s="31">
        <v>1</v>
      </c>
      <c r="N32" s="32">
        <f t="shared" si="0"/>
        <v>33.33333333333333</v>
      </c>
      <c r="O32" s="33">
        <v>2</v>
      </c>
      <c r="P32" s="34">
        <f t="shared" si="1"/>
        <v>66.66666666666666</v>
      </c>
      <c r="Q32" s="1"/>
    </row>
    <row r="33" spans="1:17" ht="14.25">
      <c r="A33" s="122" t="s">
        <v>40</v>
      </c>
      <c r="B33" s="24">
        <f t="shared" si="2"/>
        <v>140</v>
      </c>
      <c r="C33" s="25">
        <f>SUM(C34:C41)</f>
        <v>54</v>
      </c>
      <c r="D33" s="26">
        <f t="shared" si="3"/>
        <v>38.57142857142858</v>
      </c>
      <c r="E33" s="27">
        <f>SUM(E34:E41)</f>
        <v>8</v>
      </c>
      <c r="F33" s="29">
        <f t="shared" si="4"/>
        <v>5.714285714285714</v>
      </c>
      <c r="G33" s="28">
        <f>SUM(G34:G41)</f>
        <v>19</v>
      </c>
      <c r="H33" s="26">
        <f t="shared" si="5"/>
        <v>13.571428571428571</v>
      </c>
      <c r="I33" s="27">
        <f>SUM(I34:I41)</f>
        <v>0</v>
      </c>
      <c r="J33" s="29">
        <f t="shared" si="6"/>
        <v>0</v>
      </c>
      <c r="K33" s="28">
        <f>SUM(K34:K41)</f>
        <v>59</v>
      </c>
      <c r="L33" s="29">
        <f t="shared" si="7"/>
        <v>42.142857142857146</v>
      </c>
      <c r="M33" s="25">
        <f>SUM(M34:M41)</f>
        <v>47</v>
      </c>
      <c r="N33" s="26">
        <f t="shared" si="0"/>
        <v>33.57142857142857</v>
      </c>
      <c r="O33" s="27">
        <f>SUM(O34:O41)</f>
        <v>93</v>
      </c>
      <c r="P33" s="29">
        <f t="shared" si="1"/>
        <v>66.42857142857143</v>
      </c>
      <c r="Q33" s="1"/>
    </row>
    <row r="34" spans="1:17" ht="14.25">
      <c r="A34" s="36" t="s">
        <v>41</v>
      </c>
      <c r="B34" s="30">
        <f t="shared" si="2"/>
        <v>14</v>
      </c>
      <c r="C34" s="31">
        <v>3</v>
      </c>
      <c r="D34" s="32">
        <f t="shared" si="3"/>
        <v>21.428571428571427</v>
      </c>
      <c r="E34" s="33">
        <v>2</v>
      </c>
      <c r="F34" s="34">
        <f t="shared" si="4"/>
        <v>14.285714285714285</v>
      </c>
      <c r="G34" s="35">
        <v>5</v>
      </c>
      <c r="H34" s="32">
        <f t="shared" si="5"/>
        <v>35.714285714285715</v>
      </c>
      <c r="I34" s="33">
        <v>0</v>
      </c>
      <c r="J34" s="34">
        <f t="shared" si="6"/>
        <v>0</v>
      </c>
      <c r="K34" s="35">
        <v>4</v>
      </c>
      <c r="L34" s="34">
        <f t="shared" si="7"/>
        <v>28.57142857142857</v>
      </c>
      <c r="M34" s="31">
        <v>3</v>
      </c>
      <c r="N34" s="32">
        <f t="shared" si="0"/>
        <v>21.428571428571427</v>
      </c>
      <c r="O34" s="33">
        <v>11</v>
      </c>
      <c r="P34" s="34">
        <f t="shared" si="1"/>
        <v>78.57142857142857</v>
      </c>
      <c r="Q34" s="1"/>
    </row>
    <row r="35" spans="1:17" ht="14.25">
      <c r="A35" s="36" t="s">
        <v>42</v>
      </c>
      <c r="B35" s="30">
        <f t="shared" si="2"/>
        <v>30</v>
      </c>
      <c r="C35" s="31">
        <v>9</v>
      </c>
      <c r="D35" s="32">
        <f t="shared" si="3"/>
        <v>30</v>
      </c>
      <c r="E35" s="33">
        <v>3</v>
      </c>
      <c r="F35" s="34">
        <f t="shared" si="4"/>
        <v>10</v>
      </c>
      <c r="G35" s="35">
        <v>5</v>
      </c>
      <c r="H35" s="32">
        <f t="shared" si="5"/>
        <v>16.666666666666664</v>
      </c>
      <c r="I35" s="33">
        <v>0</v>
      </c>
      <c r="J35" s="34">
        <f t="shared" si="6"/>
        <v>0</v>
      </c>
      <c r="K35" s="35">
        <v>13</v>
      </c>
      <c r="L35" s="34">
        <f t="shared" si="7"/>
        <v>43.333333333333336</v>
      </c>
      <c r="M35" s="31">
        <v>12</v>
      </c>
      <c r="N35" s="32">
        <f t="shared" si="0"/>
        <v>40</v>
      </c>
      <c r="O35" s="33">
        <v>18</v>
      </c>
      <c r="P35" s="34">
        <f t="shared" si="1"/>
        <v>60</v>
      </c>
      <c r="Q35" s="1"/>
    </row>
    <row r="36" spans="1:17" ht="14.25">
      <c r="A36" s="36" t="s">
        <v>43</v>
      </c>
      <c r="B36" s="30">
        <f t="shared" si="2"/>
        <v>2</v>
      </c>
      <c r="C36" s="31">
        <v>0</v>
      </c>
      <c r="D36" s="32">
        <f t="shared" si="3"/>
        <v>0</v>
      </c>
      <c r="E36" s="33">
        <v>1</v>
      </c>
      <c r="F36" s="34">
        <f t="shared" si="4"/>
        <v>50</v>
      </c>
      <c r="G36" s="35">
        <v>0</v>
      </c>
      <c r="H36" s="32">
        <f t="shared" si="5"/>
        <v>0</v>
      </c>
      <c r="I36" s="33">
        <v>0</v>
      </c>
      <c r="J36" s="34">
        <f t="shared" si="6"/>
        <v>0</v>
      </c>
      <c r="K36" s="35">
        <v>1</v>
      </c>
      <c r="L36" s="34">
        <f t="shared" si="7"/>
        <v>50</v>
      </c>
      <c r="M36" s="31">
        <v>1</v>
      </c>
      <c r="N36" s="32">
        <f t="shared" si="0"/>
        <v>50</v>
      </c>
      <c r="O36" s="33">
        <v>1</v>
      </c>
      <c r="P36" s="34">
        <f t="shared" si="1"/>
        <v>50</v>
      </c>
      <c r="Q36" s="1"/>
    </row>
    <row r="37" spans="1:17" ht="14.25">
      <c r="A37" s="36" t="s">
        <v>44</v>
      </c>
      <c r="B37" s="30">
        <f t="shared" si="2"/>
        <v>64</v>
      </c>
      <c r="C37" s="31">
        <v>39</v>
      </c>
      <c r="D37" s="32">
        <f t="shared" si="3"/>
        <v>60.9375</v>
      </c>
      <c r="E37" s="33">
        <v>1</v>
      </c>
      <c r="F37" s="34">
        <f t="shared" si="4"/>
        <v>1.5625</v>
      </c>
      <c r="G37" s="35">
        <v>5</v>
      </c>
      <c r="H37" s="32">
        <f t="shared" si="5"/>
        <v>7.8125</v>
      </c>
      <c r="I37" s="33">
        <v>0</v>
      </c>
      <c r="J37" s="34">
        <f t="shared" si="6"/>
        <v>0</v>
      </c>
      <c r="K37" s="35">
        <v>19</v>
      </c>
      <c r="L37" s="34">
        <f t="shared" si="7"/>
        <v>29.6875</v>
      </c>
      <c r="M37" s="31">
        <v>20</v>
      </c>
      <c r="N37" s="32">
        <f t="shared" si="0"/>
        <v>31.25</v>
      </c>
      <c r="O37" s="33">
        <v>44</v>
      </c>
      <c r="P37" s="34">
        <f t="shared" si="1"/>
        <v>68.75</v>
      </c>
      <c r="Q37" s="1"/>
    </row>
    <row r="38" spans="1:17" ht="14.25">
      <c r="A38" s="36" t="s">
        <v>45</v>
      </c>
      <c r="B38" s="30">
        <f t="shared" si="2"/>
        <v>1</v>
      </c>
      <c r="C38" s="31">
        <v>0</v>
      </c>
      <c r="D38" s="32">
        <v>0</v>
      </c>
      <c r="E38" s="33">
        <v>0</v>
      </c>
      <c r="F38" s="34">
        <v>0</v>
      </c>
      <c r="G38" s="35">
        <v>0</v>
      </c>
      <c r="H38" s="32">
        <v>0</v>
      </c>
      <c r="I38" s="33">
        <v>0</v>
      </c>
      <c r="J38" s="34">
        <v>0</v>
      </c>
      <c r="K38" s="35">
        <v>1</v>
      </c>
      <c r="L38" s="34">
        <v>1</v>
      </c>
      <c r="M38" s="31">
        <v>1</v>
      </c>
      <c r="N38" s="32">
        <v>0</v>
      </c>
      <c r="O38" s="33">
        <v>0</v>
      </c>
      <c r="P38" s="34">
        <v>0</v>
      </c>
      <c r="Q38" s="1"/>
    </row>
    <row r="39" spans="1:17" ht="14.25">
      <c r="A39" s="36" t="s">
        <v>46</v>
      </c>
      <c r="B39" s="30">
        <f t="shared" si="2"/>
        <v>3</v>
      </c>
      <c r="C39" s="31">
        <v>1</v>
      </c>
      <c r="D39" s="32">
        <f>C39/B39*100</f>
        <v>33.33333333333333</v>
      </c>
      <c r="E39" s="33">
        <v>0</v>
      </c>
      <c r="F39" s="34">
        <f>E39/B39*100</f>
        <v>0</v>
      </c>
      <c r="G39" s="35">
        <v>1</v>
      </c>
      <c r="H39" s="32">
        <f>G39/B39*100</f>
        <v>33.33333333333333</v>
      </c>
      <c r="I39" s="33">
        <v>0</v>
      </c>
      <c r="J39" s="34">
        <f>I39/B39*100</f>
        <v>0</v>
      </c>
      <c r="K39" s="35">
        <v>1</v>
      </c>
      <c r="L39" s="34">
        <f>K39/B39*100</f>
        <v>33.33333333333333</v>
      </c>
      <c r="M39" s="31">
        <v>1</v>
      </c>
      <c r="N39" s="32">
        <f t="shared" si="0"/>
        <v>33.33333333333333</v>
      </c>
      <c r="O39" s="33">
        <v>2</v>
      </c>
      <c r="P39" s="34">
        <f t="shared" si="1"/>
        <v>66.66666666666666</v>
      </c>
      <c r="Q39" s="1"/>
    </row>
    <row r="40" spans="1:17" ht="14.25">
      <c r="A40" s="36" t="s">
        <v>47</v>
      </c>
      <c r="B40" s="30">
        <f t="shared" si="2"/>
        <v>7</v>
      </c>
      <c r="C40" s="31">
        <v>2</v>
      </c>
      <c r="D40" s="32">
        <f>C40/B40*100</f>
        <v>28.57142857142857</v>
      </c>
      <c r="E40" s="33">
        <v>1</v>
      </c>
      <c r="F40" s="34">
        <f>E40/B40*100</f>
        <v>14.285714285714285</v>
      </c>
      <c r="G40" s="35">
        <v>2</v>
      </c>
      <c r="H40" s="32">
        <f>G40/B40*100</f>
        <v>28.57142857142857</v>
      </c>
      <c r="I40" s="33">
        <v>0</v>
      </c>
      <c r="J40" s="34">
        <f>I40/B40*100</f>
        <v>0</v>
      </c>
      <c r="K40" s="35">
        <v>2</v>
      </c>
      <c r="L40" s="34">
        <f>K40/B40*100</f>
        <v>28.57142857142857</v>
      </c>
      <c r="M40" s="31">
        <v>5</v>
      </c>
      <c r="N40" s="32">
        <f t="shared" si="0"/>
        <v>71.42857142857143</v>
      </c>
      <c r="O40" s="33">
        <v>2</v>
      </c>
      <c r="P40" s="34">
        <f t="shared" si="1"/>
        <v>28.57142857142857</v>
      </c>
      <c r="Q40" s="1"/>
    </row>
    <row r="41" spans="1:17" ht="14.25">
      <c r="A41" s="36" t="s">
        <v>48</v>
      </c>
      <c r="B41" s="30">
        <f t="shared" si="2"/>
        <v>19</v>
      </c>
      <c r="C41" s="31">
        <v>0</v>
      </c>
      <c r="D41" s="32">
        <f>C41/B41*100</f>
        <v>0</v>
      </c>
      <c r="E41" s="33">
        <v>0</v>
      </c>
      <c r="F41" s="34">
        <f>E41/B41*100</f>
        <v>0</v>
      </c>
      <c r="G41" s="35">
        <v>1</v>
      </c>
      <c r="H41" s="32">
        <f>G41/B41*100</f>
        <v>5.263157894736842</v>
      </c>
      <c r="I41" s="33">
        <v>0</v>
      </c>
      <c r="J41" s="34">
        <f>I41/B41*100</f>
        <v>0</v>
      </c>
      <c r="K41" s="35">
        <v>18</v>
      </c>
      <c r="L41" s="34">
        <f>K41/B41*100</f>
        <v>94.73684210526315</v>
      </c>
      <c r="M41" s="31">
        <v>4</v>
      </c>
      <c r="N41" s="32">
        <f t="shared" si="0"/>
        <v>21.052631578947366</v>
      </c>
      <c r="O41" s="33">
        <v>15</v>
      </c>
      <c r="P41" s="34">
        <f t="shared" si="1"/>
        <v>78.94736842105263</v>
      </c>
      <c r="Q41" s="1"/>
    </row>
    <row r="42" spans="1:19" s="38" customFormat="1" ht="14.25">
      <c r="A42" s="118" t="s">
        <v>49</v>
      </c>
      <c r="B42" s="24">
        <f t="shared" si="2"/>
        <v>250</v>
      </c>
      <c r="C42" s="25">
        <f>SUM(C43:C44)</f>
        <v>97</v>
      </c>
      <c r="D42" s="26">
        <f t="shared" si="3"/>
        <v>38.800000000000004</v>
      </c>
      <c r="E42" s="27">
        <f>SUM(E43:E44)</f>
        <v>20</v>
      </c>
      <c r="F42" s="29">
        <f t="shared" si="4"/>
        <v>8</v>
      </c>
      <c r="G42" s="28">
        <f>SUM(G43:G44)</f>
        <v>39</v>
      </c>
      <c r="H42" s="26">
        <f t="shared" si="5"/>
        <v>15.6</v>
      </c>
      <c r="I42" s="27">
        <f>SUM(I43:I44)</f>
        <v>0</v>
      </c>
      <c r="J42" s="29">
        <f t="shared" si="6"/>
        <v>0</v>
      </c>
      <c r="K42" s="28">
        <f>SUM(K43:K44)</f>
        <v>94</v>
      </c>
      <c r="L42" s="29">
        <f t="shared" si="7"/>
        <v>37.6</v>
      </c>
      <c r="M42" s="25">
        <f>SUM(M43:M44)</f>
        <v>207</v>
      </c>
      <c r="N42" s="26">
        <f t="shared" si="0"/>
        <v>82.8</v>
      </c>
      <c r="O42" s="27">
        <f>SUM(O43:O44)</f>
        <v>43</v>
      </c>
      <c r="P42" s="29">
        <f t="shared" si="1"/>
        <v>17.2</v>
      </c>
      <c r="Q42" s="37"/>
      <c r="R42" s="2"/>
      <c r="S42" s="37"/>
    </row>
    <row r="43" spans="1:19" s="38" customFormat="1" ht="14.25">
      <c r="A43" s="36" t="s">
        <v>50</v>
      </c>
      <c r="B43" s="30">
        <f t="shared" si="2"/>
        <v>247</v>
      </c>
      <c r="C43" s="31">
        <v>94</v>
      </c>
      <c r="D43" s="32">
        <f>C43/B43*100</f>
        <v>38.05668016194332</v>
      </c>
      <c r="E43" s="33">
        <v>20</v>
      </c>
      <c r="F43" s="34">
        <f>E43/B43*100</f>
        <v>8.097165991902834</v>
      </c>
      <c r="G43" s="35">
        <v>39</v>
      </c>
      <c r="H43" s="32">
        <f>G43/B43*100</f>
        <v>15.789473684210526</v>
      </c>
      <c r="I43" s="33">
        <v>0</v>
      </c>
      <c r="J43" s="34">
        <f>I43/B43*100</f>
        <v>0</v>
      </c>
      <c r="K43" s="35">
        <v>94</v>
      </c>
      <c r="L43" s="34">
        <f>K43/B43*100</f>
        <v>38.05668016194332</v>
      </c>
      <c r="M43" s="31">
        <v>206</v>
      </c>
      <c r="N43" s="32">
        <f t="shared" si="0"/>
        <v>83.40080971659918</v>
      </c>
      <c r="O43" s="33">
        <v>41</v>
      </c>
      <c r="P43" s="34">
        <f t="shared" si="1"/>
        <v>16.599190283400812</v>
      </c>
      <c r="Q43" s="37"/>
      <c r="R43" s="2"/>
      <c r="S43" s="37"/>
    </row>
    <row r="44" spans="1:19" s="38" customFormat="1" ht="14.25">
      <c r="A44" s="36" t="s">
        <v>51</v>
      </c>
      <c r="B44" s="30">
        <f t="shared" si="2"/>
        <v>3</v>
      </c>
      <c r="C44" s="31">
        <v>3</v>
      </c>
      <c r="D44" s="32">
        <f>C44/B44*100</f>
        <v>100</v>
      </c>
      <c r="E44" s="33">
        <v>0</v>
      </c>
      <c r="F44" s="34">
        <v>0</v>
      </c>
      <c r="G44" s="35">
        <v>0</v>
      </c>
      <c r="H44" s="32">
        <f>G44/B44*100</f>
        <v>0</v>
      </c>
      <c r="I44" s="33">
        <v>0</v>
      </c>
      <c r="J44" s="34">
        <f>I44/B44*100</f>
        <v>0</v>
      </c>
      <c r="K44" s="35">
        <v>0</v>
      </c>
      <c r="L44" s="34">
        <f>K44/B44*100</f>
        <v>0</v>
      </c>
      <c r="M44" s="31">
        <v>1</v>
      </c>
      <c r="N44" s="32">
        <f t="shared" si="0"/>
        <v>33.33333333333333</v>
      </c>
      <c r="O44" s="33">
        <v>2</v>
      </c>
      <c r="P44" s="34">
        <f t="shared" si="1"/>
        <v>66.66666666666666</v>
      </c>
      <c r="Q44" s="37"/>
      <c r="R44" s="2"/>
      <c r="S44" s="37"/>
    </row>
    <row r="45" spans="1:19" ht="14.25">
      <c r="A45" s="120" t="s">
        <v>52</v>
      </c>
      <c r="B45" s="24">
        <f t="shared" si="2"/>
        <v>60</v>
      </c>
      <c r="C45" s="25">
        <v>8</v>
      </c>
      <c r="D45" s="26">
        <f t="shared" si="3"/>
        <v>13.333333333333334</v>
      </c>
      <c r="E45" s="27">
        <v>12</v>
      </c>
      <c r="F45" s="29">
        <f t="shared" si="4"/>
        <v>20</v>
      </c>
      <c r="G45" s="28">
        <v>20</v>
      </c>
      <c r="H45" s="26">
        <f t="shared" si="5"/>
        <v>33.33333333333333</v>
      </c>
      <c r="I45" s="27">
        <v>0</v>
      </c>
      <c r="J45" s="29">
        <f t="shared" si="6"/>
        <v>0</v>
      </c>
      <c r="K45" s="28">
        <v>20</v>
      </c>
      <c r="L45" s="29">
        <f t="shared" si="7"/>
        <v>33.33333333333333</v>
      </c>
      <c r="M45" s="25">
        <v>5</v>
      </c>
      <c r="N45" s="26">
        <f t="shared" si="0"/>
        <v>8.333333333333332</v>
      </c>
      <c r="O45" s="27">
        <v>55</v>
      </c>
      <c r="P45" s="29">
        <f t="shared" si="1"/>
        <v>91.66666666666666</v>
      </c>
      <c r="Q45" s="39"/>
      <c r="S45" s="39"/>
    </row>
    <row r="46" spans="1:19" ht="14.25">
      <c r="A46" s="71" t="s">
        <v>53</v>
      </c>
      <c r="B46" s="30">
        <f t="shared" si="2"/>
        <v>60</v>
      </c>
      <c r="C46" s="31">
        <v>8</v>
      </c>
      <c r="D46" s="32">
        <f t="shared" si="3"/>
        <v>13.333333333333334</v>
      </c>
      <c r="E46" s="33">
        <v>12</v>
      </c>
      <c r="F46" s="34">
        <f t="shared" si="4"/>
        <v>20</v>
      </c>
      <c r="G46" s="35">
        <v>20</v>
      </c>
      <c r="H46" s="32">
        <f t="shared" si="5"/>
        <v>33.33333333333333</v>
      </c>
      <c r="I46" s="33">
        <v>0</v>
      </c>
      <c r="J46" s="34">
        <f t="shared" si="6"/>
        <v>0</v>
      </c>
      <c r="K46" s="35">
        <v>20</v>
      </c>
      <c r="L46" s="34">
        <f t="shared" si="7"/>
        <v>33.33333333333333</v>
      </c>
      <c r="M46" s="31">
        <v>5</v>
      </c>
      <c r="N46" s="32">
        <f t="shared" si="0"/>
        <v>8.333333333333332</v>
      </c>
      <c r="O46" s="33">
        <v>55</v>
      </c>
      <c r="P46" s="34">
        <f t="shared" si="1"/>
        <v>91.66666666666666</v>
      </c>
      <c r="Q46" s="39"/>
      <c r="S46" s="39"/>
    </row>
    <row r="47" spans="1:19" ht="14.25">
      <c r="A47" s="120" t="s">
        <v>54</v>
      </c>
      <c r="B47" s="24">
        <f t="shared" si="2"/>
        <v>835</v>
      </c>
      <c r="C47" s="25">
        <f>SUM(C48:C51)</f>
        <v>317</v>
      </c>
      <c r="D47" s="26">
        <f t="shared" si="3"/>
        <v>37.964071856287426</v>
      </c>
      <c r="E47" s="27">
        <f>SUM(E48:E51)</f>
        <v>95</v>
      </c>
      <c r="F47" s="29">
        <f t="shared" si="4"/>
        <v>11.377245508982035</v>
      </c>
      <c r="G47" s="28">
        <f>SUM(G48:G51)</f>
        <v>179</v>
      </c>
      <c r="H47" s="26">
        <f t="shared" si="5"/>
        <v>21.437125748502993</v>
      </c>
      <c r="I47" s="27">
        <f>SUM(I48:I51)</f>
        <v>4</v>
      </c>
      <c r="J47" s="29">
        <f t="shared" si="6"/>
        <v>0.47904191616766467</v>
      </c>
      <c r="K47" s="28">
        <f>SUM(K48:K51)</f>
        <v>240</v>
      </c>
      <c r="L47" s="29">
        <f t="shared" si="7"/>
        <v>28.74251497005988</v>
      </c>
      <c r="M47" s="25">
        <f>SUM(M48:M51)</f>
        <v>392</v>
      </c>
      <c r="N47" s="26">
        <f t="shared" si="0"/>
        <v>46.94610778443114</v>
      </c>
      <c r="O47" s="27">
        <f>SUM(O48:O51)</f>
        <v>443</v>
      </c>
      <c r="P47" s="29">
        <f t="shared" si="1"/>
        <v>53.053892215568865</v>
      </c>
      <c r="Q47" s="39"/>
      <c r="S47" s="39"/>
    </row>
    <row r="48" spans="1:19" ht="14.25">
      <c r="A48" s="71" t="s">
        <v>55</v>
      </c>
      <c r="B48" s="30">
        <f t="shared" si="2"/>
        <v>305</v>
      </c>
      <c r="C48" s="31">
        <v>96</v>
      </c>
      <c r="D48" s="32">
        <f t="shared" si="3"/>
        <v>31.475409836065577</v>
      </c>
      <c r="E48" s="33">
        <v>33</v>
      </c>
      <c r="F48" s="34">
        <f t="shared" si="4"/>
        <v>10.819672131147541</v>
      </c>
      <c r="G48" s="35">
        <v>62</v>
      </c>
      <c r="H48" s="32">
        <f t="shared" si="5"/>
        <v>20.327868852459016</v>
      </c>
      <c r="I48" s="33">
        <v>1</v>
      </c>
      <c r="J48" s="34">
        <f t="shared" si="6"/>
        <v>0.32786885245901637</v>
      </c>
      <c r="K48" s="35">
        <v>113</v>
      </c>
      <c r="L48" s="34">
        <f t="shared" si="7"/>
        <v>37.049180327868854</v>
      </c>
      <c r="M48" s="31">
        <v>179</v>
      </c>
      <c r="N48" s="32">
        <f t="shared" si="0"/>
        <v>58.68852459016394</v>
      </c>
      <c r="O48" s="33">
        <v>126</v>
      </c>
      <c r="P48" s="34">
        <f t="shared" si="1"/>
        <v>41.31147540983607</v>
      </c>
      <c r="Q48" s="39"/>
      <c r="S48" s="39"/>
    </row>
    <row r="49" spans="1:19" ht="14.25">
      <c r="A49" s="71" t="s">
        <v>56</v>
      </c>
      <c r="B49" s="30">
        <f t="shared" si="2"/>
        <v>3</v>
      </c>
      <c r="C49" s="31">
        <v>1</v>
      </c>
      <c r="D49" s="32">
        <f>C49/B49*100</f>
        <v>33.33333333333333</v>
      </c>
      <c r="E49" s="33">
        <v>0</v>
      </c>
      <c r="F49" s="34">
        <f>E49/B49*100</f>
        <v>0</v>
      </c>
      <c r="G49" s="35">
        <v>1</v>
      </c>
      <c r="H49" s="32">
        <f>G49/B49*100</f>
        <v>33.33333333333333</v>
      </c>
      <c r="I49" s="33">
        <v>0</v>
      </c>
      <c r="J49" s="34">
        <f>I49/B49*100</f>
        <v>0</v>
      </c>
      <c r="K49" s="35">
        <v>1</v>
      </c>
      <c r="L49" s="34">
        <f>K49/B49*100</f>
        <v>33.33333333333333</v>
      </c>
      <c r="M49" s="31">
        <v>1</v>
      </c>
      <c r="N49" s="32">
        <f t="shared" si="0"/>
        <v>33.33333333333333</v>
      </c>
      <c r="O49" s="33">
        <v>2</v>
      </c>
      <c r="P49" s="34">
        <f t="shared" si="1"/>
        <v>66.66666666666666</v>
      </c>
      <c r="Q49" s="39"/>
      <c r="S49" s="39"/>
    </row>
    <row r="50" spans="1:19" ht="14.25">
      <c r="A50" s="71" t="s">
        <v>57</v>
      </c>
      <c r="B50" s="30">
        <f t="shared" si="2"/>
        <v>26</v>
      </c>
      <c r="C50" s="31">
        <v>8</v>
      </c>
      <c r="D50" s="32">
        <f t="shared" si="3"/>
        <v>30.76923076923077</v>
      </c>
      <c r="E50" s="33">
        <v>2</v>
      </c>
      <c r="F50" s="34">
        <f t="shared" si="4"/>
        <v>7.6923076923076925</v>
      </c>
      <c r="G50" s="35">
        <v>4</v>
      </c>
      <c r="H50" s="32">
        <f t="shared" si="5"/>
        <v>15.384615384615385</v>
      </c>
      <c r="I50" s="33">
        <v>0</v>
      </c>
      <c r="J50" s="34">
        <f t="shared" si="6"/>
        <v>0</v>
      </c>
      <c r="K50" s="35">
        <v>12</v>
      </c>
      <c r="L50" s="34">
        <f t="shared" si="7"/>
        <v>46.15384615384615</v>
      </c>
      <c r="M50" s="31">
        <v>13</v>
      </c>
      <c r="N50" s="32">
        <f t="shared" si="0"/>
        <v>50</v>
      </c>
      <c r="O50" s="33">
        <v>13</v>
      </c>
      <c r="P50" s="34">
        <f t="shared" si="1"/>
        <v>50</v>
      </c>
      <c r="Q50" s="39"/>
      <c r="S50" s="39"/>
    </row>
    <row r="51" spans="1:17" ht="14.25">
      <c r="A51" s="71" t="s">
        <v>58</v>
      </c>
      <c r="B51" s="30">
        <f t="shared" si="2"/>
        <v>501</v>
      </c>
      <c r="C51" s="31">
        <v>212</v>
      </c>
      <c r="D51" s="32">
        <f t="shared" si="3"/>
        <v>42.315369261477045</v>
      </c>
      <c r="E51" s="33">
        <v>60</v>
      </c>
      <c r="F51" s="34">
        <f t="shared" si="4"/>
        <v>11.976047904191617</v>
      </c>
      <c r="G51" s="35">
        <v>112</v>
      </c>
      <c r="H51" s="32">
        <f t="shared" si="5"/>
        <v>22.355289421157686</v>
      </c>
      <c r="I51" s="33">
        <v>3</v>
      </c>
      <c r="J51" s="34">
        <f t="shared" si="6"/>
        <v>0.5988023952095809</v>
      </c>
      <c r="K51" s="35">
        <v>114</v>
      </c>
      <c r="L51" s="34">
        <f t="shared" si="7"/>
        <v>22.75449101796407</v>
      </c>
      <c r="M51" s="31">
        <v>199</v>
      </c>
      <c r="N51" s="32">
        <f t="shared" si="0"/>
        <v>39.72055888223553</v>
      </c>
      <c r="O51" s="33">
        <v>302</v>
      </c>
      <c r="P51" s="34">
        <f t="shared" si="1"/>
        <v>60.27944111776448</v>
      </c>
      <c r="Q51" s="1"/>
    </row>
    <row r="52" spans="1:17" ht="14.25">
      <c r="A52" s="120" t="s">
        <v>59</v>
      </c>
      <c r="B52" s="40">
        <f t="shared" si="2"/>
        <v>1068</v>
      </c>
      <c r="C52" s="25">
        <f>SUM(C53:C56)</f>
        <v>218</v>
      </c>
      <c r="D52" s="26">
        <f t="shared" si="3"/>
        <v>20.411985018726593</v>
      </c>
      <c r="E52" s="27">
        <f>SUM(E53:E56)</f>
        <v>145</v>
      </c>
      <c r="F52" s="29">
        <f t="shared" si="4"/>
        <v>13.576779026217228</v>
      </c>
      <c r="G52" s="28">
        <f>SUM(G53:G56)</f>
        <v>267</v>
      </c>
      <c r="H52" s="26">
        <f t="shared" si="5"/>
        <v>25</v>
      </c>
      <c r="I52" s="27">
        <f>SUM(I53:I56)</f>
        <v>2</v>
      </c>
      <c r="J52" s="29">
        <f t="shared" si="6"/>
        <v>0.18726591760299627</v>
      </c>
      <c r="K52" s="28">
        <f>SUM(K53:K56)</f>
        <v>436</v>
      </c>
      <c r="L52" s="29">
        <f t="shared" si="7"/>
        <v>40.823970037453186</v>
      </c>
      <c r="M52" s="25">
        <f>SUM(M53:M56)</f>
        <v>286</v>
      </c>
      <c r="N52" s="26">
        <f t="shared" si="0"/>
        <v>26.779026217228463</v>
      </c>
      <c r="O52" s="27">
        <f>SUM(O53:O56)</f>
        <v>782</v>
      </c>
      <c r="P52" s="29">
        <f t="shared" si="1"/>
        <v>73.22097378277154</v>
      </c>
      <c r="Q52" s="1"/>
    </row>
    <row r="53" spans="1:17" ht="14.25">
      <c r="A53" s="36" t="s">
        <v>60</v>
      </c>
      <c r="B53" s="30">
        <f t="shared" si="2"/>
        <v>759</v>
      </c>
      <c r="C53" s="31">
        <v>147</v>
      </c>
      <c r="D53" s="32">
        <f t="shared" si="3"/>
        <v>19.367588932806324</v>
      </c>
      <c r="E53" s="33">
        <v>106</v>
      </c>
      <c r="F53" s="34">
        <f t="shared" si="4"/>
        <v>13.965744400527008</v>
      </c>
      <c r="G53" s="35">
        <v>180</v>
      </c>
      <c r="H53" s="32">
        <f t="shared" si="5"/>
        <v>23.715415019762844</v>
      </c>
      <c r="I53" s="33">
        <v>1</v>
      </c>
      <c r="J53" s="34">
        <f t="shared" si="6"/>
        <v>0.13175230566534915</v>
      </c>
      <c r="K53" s="35">
        <v>325</v>
      </c>
      <c r="L53" s="34">
        <f t="shared" si="7"/>
        <v>42.81949934123847</v>
      </c>
      <c r="M53" s="31">
        <v>251</v>
      </c>
      <c r="N53" s="32">
        <f t="shared" si="0"/>
        <v>33.06982872200264</v>
      </c>
      <c r="O53" s="33">
        <v>508</v>
      </c>
      <c r="P53" s="34">
        <f t="shared" si="1"/>
        <v>66.93017127799736</v>
      </c>
      <c r="Q53" s="1"/>
    </row>
    <row r="54" spans="1:17" ht="14.25">
      <c r="A54" s="123" t="s">
        <v>61</v>
      </c>
      <c r="B54" s="30">
        <f t="shared" si="2"/>
        <v>3</v>
      </c>
      <c r="C54" s="31">
        <v>1</v>
      </c>
      <c r="D54" s="32">
        <f t="shared" si="3"/>
        <v>33.33333333333333</v>
      </c>
      <c r="E54" s="33">
        <v>1</v>
      </c>
      <c r="F54" s="34">
        <f t="shared" si="4"/>
        <v>33.33333333333333</v>
      </c>
      <c r="G54" s="35">
        <v>0</v>
      </c>
      <c r="H54" s="32">
        <f t="shared" si="5"/>
        <v>0</v>
      </c>
      <c r="I54" s="33">
        <v>0</v>
      </c>
      <c r="J54" s="34">
        <f t="shared" si="6"/>
        <v>0</v>
      </c>
      <c r="K54" s="35">
        <v>1</v>
      </c>
      <c r="L54" s="34">
        <f t="shared" si="7"/>
        <v>33.33333333333333</v>
      </c>
      <c r="M54" s="31">
        <v>2</v>
      </c>
      <c r="N54" s="32">
        <f t="shared" si="0"/>
        <v>66.66666666666666</v>
      </c>
      <c r="O54" s="33">
        <v>1</v>
      </c>
      <c r="P54" s="34">
        <f t="shared" si="1"/>
        <v>33.33333333333333</v>
      </c>
      <c r="Q54" s="1"/>
    </row>
    <row r="55" spans="1:17" ht="14.25">
      <c r="A55" s="36" t="s">
        <v>62</v>
      </c>
      <c r="B55" s="30">
        <f t="shared" si="2"/>
        <v>299</v>
      </c>
      <c r="C55" s="31">
        <v>69</v>
      </c>
      <c r="D55" s="32">
        <f>C55/B55*100</f>
        <v>23.076923076923077</v>
      </c>
      <c r="E55" s="33">
        <v>37</v>
      </c>
      <c r="F55" s="34">
        <f>E55/B55*100</f>
        <v>12.37458193979933</v>
      </c>
      <c r="G55" s="35">
        <v>87</v>
      </c>
      <c r="H55" s="32">
        <f>G55/B55*100</f>
        <v>29.09698996655518</v>
      </c>
      <c r="I55" s="33">
        <v>1</v>
      </c>
      <c r="J55" s="34">
        <f>I55/B55*100</f>
        <v>0.33444816053511706</v>
      </c>
      <c r="K55" s="35">
        <v>105</v>
      </c>
      <c r="L55" s="34">
        <f>K55/B55*100</f>
        <v>35.11705685618729</v>
      </c>
      <c r="M55" s="31">
        <v>30</v>
      </c>
      <c r="N55" s="32">
        <f t="shared" si="0"/>
        <v>10.033444816053512</v>
      </c>
      <c r="O55" s="33">
        <v>269</v>
      </c>
      <c r="P55" s="34">
        <f t="shared" si="1"/>
        <v>89.96655518394648</v>
      </c>
      <c r="Q55" s="1"/>
    </row>
    <row r="56" spans="1:17" ht="14.25">
      <c r="A56" s="36" t="s">
        <v>63</v>
      </c>
      <c r="B56" s="30">
        <f t="shared" si="2"/>
        <v>7</v>
      </c>
      <c r="C56" s="31">
        <v>1</v>
      </c>
      <c r="D56" s="32">
        <f>C56/B56*100</f>
        <v>14.285714285714285</v>
      </c>
      <c r="E56" s="33">
        <v>1</v>
      </c>
      <c r="F56" s="34">
        <f>E56/B56*100</f>
        <v>14.285714285714285</v>
      </c>
      <c r="G56" s="35">
        <v>0</v>
      </c>
      <c r="H56" s="32">
        <f>G56/B56*100</f>
        <v>0</v>
      </c>
      <c r="I56" s="33">
        <v>0</v>
      </c>
      <c r="J56" s="34">
        <f>I56/B56*100</f>
        <v>0</v>
      </c>
      <c r="K56" s="35">
        <v>5</v>
      </c>
      <c r="L56" s="34">
        <f>K56/B56*100</f>
        <v>71.42857142857143</v>
      </c>
      <c r="M56" s="31">
        <v>3</v>
      </c>
      <c r="N56" s="32">
        <f t="shared" si="0"/>
        <v>42.857142857142854</v>
      </c>
      <c r="O56" s="33">
        <v>4</v>
      </c>
      <c r="P56" s="34">
        <f t="shared" si="1"/>
        <v>57.14285714285714</v>
      </c>
      <c r="Q56" s="1"/>
    </row>
    <row r="57" spans="1:17" ht="14.25">
      <c r="A57" s="122" t="s">
        <v>64</v>
      </c>
      <c r="B57" s="40">
        <f t="shared" si="2"/>
        <v>605</v>
      </c>
      <c r="C57" s="25">
        <f>SUM(C58:C62)</f>
        <v>109</v>
      </c>
      <c r="D57" s="26">
        <f t="shared" si="3"/>
        <v>18.016528925619834</v>
      </c>
      <c r="E57" s="27">
        <f>SUM(E58:E62)</f>
        <v>72</v>
      </c>
      <c r="F57" s="29">
        <f t="shared" si="4"/>
        <v>11.900826446280991</v>
      </c>
      <c r="G57" s="28">
        <f>SUM(G58:G62)</f>
        <v>121</v>
      </c>
      <c r="H57" s="26">
        <f t="shared" si="5"/>
        <v>20</v>
      </c>
      <c r="I57" s="27">
        <f>SUM(I58:I62)</f>
        <v>1</v>
      </c>
      <c r="J57" s="29">
        <f t="shared" si="6"/>
        <v>0.1652892561983471</v>
      </c>
      <c r="K57" s="28">
        <f>SUM(K58:K62)</f>
        <v>302</v>
      </c>
      <c r="L57" s="29">
        <f t="shared" si="7"/>
        <v>49.917355371900825</v>
      </c>
      <c r="M57" s="25">
        <f>SUM(M58:M62)</f>
        <v>249</v>
      </c>
      <c r="N57" s="26">
        <f t="shared" si="0"/>
        <v>41.15702479338843</v>
      </c>
      <c r="O57" s="27">
        <f>SUM(O58:O62)</f>
        <v>356</v>
      </c>
      <c r="P57" s="29">
        <f t="shared" si="1"/>
        <v>58.84297520661157</v>
      </c>
      <c r="Q57" s="1"/>
    </row>
    <row r="58" spans="1:18" ht="14.25">
      <c r="A58" s="36" t="s">
        <v>65</v>
      </c>
      <c r="B58" s="30">
        <f t="shared" si="2"/>
        <v>435</v>
      </c>
      <c r="C58" s="31">
        <v>84</v>
      </c>
      <c r="D58" s="32">
        <f t="shared" si="3"/>
        <v>19.310344827586206</v>
      </c>
      <c r="E58" s="33">
        <v>53</v>
      </c>
      <c r="F58" s="34">
        <f t="shared" si="4"/>
        <v>12.183908045977011</v>
      </c>
      <c r="G58" s="35">
        <v>93</v>
      </c>
      <c r="H58" s="32">
        <f t="shared" si="5"/>
        <v>21.379310344827587</v>
      </c>
      <c r="I58" s="33">
        <v>0</v>
      </c>
      <c r="J58" s="34">
        <f t="shared" si="6"/>
        <v>0</v>
      </c>
      <c r="K58" s="35">
        <v>205</v>
      </c>
      <c r="L58" s="34">
        <f t="shared" si="7"/>
        <v>47.12643678160919</v>
      </c>
      <c r="M58" s="31">
        <v>150</v>
      </c>
      <c r="N58" s="32">
        <f t="shared" si="0"/>
        <v>34.48275862068966</v>
      </c>
      <c r="O58" s="33">
        <v>285</v>
      </c>
      <c r="P58" s="34">
        <f t="shared" si="1"/>
        <v>65.51724137931035</v>
      </c>
      <c r="Q58" s="1"/>
      <c r="R58" s="33"/>
    </row>
    <row r="59" spans="1:18" ht="14.25">
      <c r="A59" s="36" t="s">
        <v>66</v>
      </c>
      <c r="B59" s="30">
        <f t="shared" si="2"/>
        <v>3</v>
      </c>
      <c r="C59" s="31">
        <v>0</v>
      </c>
      <c r="D59" s="32">
        <f t="shared" si="3"/>
        <v>0</v>
      </c>
      <c r="E59" s="33">
        <v>1</v>
      </c>
      <c r="F59" s="34">
        <f t="shared" si="4"/>
        <v>33.33333333333333</v>
      </c>
      <c r="G59" s="35">
        <v>0</v>
      </c>
      <c r="H59" s="32">
        <f t="shared" si="5"/>
        <v>0</v>
      </c>
      <c r="I59" s="33">
        <v>0</v>
      </c>
      <c r="J59" s="34">
        <f t="shared" si="6"/>
        <v>0</v>
      </c>
      <c r="K59" s="35">
        <v>2</v>
      </c>
      <c r="L59" s="34">
        <f t="shared" si="7"/>
        <v>66.66666666666666</v>
      </c>
      <c r="M59" s="31">
        <v>0</v>
      </c>
      <c r="N59" s="32">
        <f t="shared" si="0"/>
        <v>0</v>
      </c>
      <c r="O59" s="33">
        <v>3</v>
      </c>
      <c r="P59" s="34">
        <f t="shared" si="1"/>
        <v>100</v>
      </c>
      <c r="Q59" s="1"/>
      <c r="R59" s="33"/>
    </row>
    <row r="60" spans="1:18" ht="14.25">
      <c r="A60" s="36" t="s">
        <v>67</v>
      </c>
      <c r="B60" s="30">
        <f t="shared" si="2"/>
        <v>163</v>
      </c>
      <c r="C60" s="31">
        <v>24</v>
      </c>
      <c r="D60" s="32">
        <f t="shared" si="3"/>
        <v>14.723926380368098</v>
      </c>
      <c r="E60" s="33">
        <v>17</v>
      </c>
      <c r="F60" s="34">
        <f t="shared" si="4"/>
        <v>10.429447852760736</v>
      </c>
      <c r="G60" s="35">
        <v>27</v>
      </c>
      <c r="H60" s="32">
        <f t="shared" si="5"/>
        <v>16.56441717791411</v>
      </c>
      <c r="I60" s="33">
        <v>1</v>
      </c>
      <c r="J60" s="34">
        <f t="shared" si="6"/>
        <v>0.6134969325153374</v>
      </c>
      <c r="K60" s="35">
        <v>94</v>
      </c>
      <c r="L60" s="34">
        <f t="shared" si="7"/>
        <v>57.668711656441715</v>
      </c>
      <c r="M60" s="31">
        <v>97</v>
      </c>
      <c r="N60" s="32">
        <f t="shared" si="0"/>
        <v>59.50920245398773</v>
      </c>
      <c r="O60" s="33">
        <v>66</v>
      </c>
      <c r="P60" s="34">
        <f t="shared" si="1"/>
        <v>40.49079754601227</v>
      </c>
      <c r="Q60" s="1"/>
      <c r="R60" s="33"/>
    </row>
    <row r="61" spans="1:18" ht="14.25">
      <c r="A61" s="36" t="s">
        <v>68</v>
      </c>
      <c r="B61" s="30">
        <f t="shared" si="2"/>
        <v>3</v>
      </c>
      <c r="C61" s="31">
        <v>0</v>
      </c>
      <c r="D61" s="32">
        <f t="shared" si="3"/>
        <v>0</v>
      </c>
      <c r="E61" s="33">
        <v>1</v>
      </c>
      <c r="F61" s="34">
        <f t="shared" si="4"/>
        <v>33.33333333333333</v>
      </c>
      <c r="G61" s="35">
        <v>1</v>
      </c>
      <c r="H61" s="32">
        <f t="shared" si="5"/>
        <v>33.33333333333333</v>
      </c>
      <c r="I61" s="33">
        <v>0</v>
      </c>
      <c r="J61" s="34">
        <f t="shared" si="6"/>
        <v>0</v>
      </c>
      <c r="K61" s="35">
        <v>1</v>
      </c>
      <c r="L61" s="34">
        <f t="shared" si="7"/>
        <v>33.33333333333333</v>
      </c>
      <c r="M61" s="31">
        <v>2</v>
      </c>
      <c r="N61" s="32">
        <f t="shared" si="0"/>
        <v>66.66666666666666</v>
      </c>
      <c r="O61" s="33">
        <v>1</v>
      </c>
      <c r="P61" s="34">
        <f t="shared" si="1"/>
        <v>33.33333333333333</v>
      </c>
      <c r="Q61" s="1"/>
      <c r="R61" s="33"/>
    </row>
    <row r="62" spans="1:18" ht="14.25">
      <c r="A62" s="36" t="s">
        <v>69</v>
      </c>
      <c r="B62" s="30">
        <f>C62+E62+G62+I62+K62</f>
        <v>1</v>
      </c>
      <c r="C62" s="31">
        <v>1</v>
      </c>
      <c r="D62" s="32">
        <f>C62/B62*100</f>
        <v>100</v>
      </c>
      <c r="E62" s="33">
        <v>0</v>
      </c>
      <c r="F62" s="34">
        <f>E62/B62*100</f>
        <v>0</v>
      </c>
      <c r="G62" s="35">
        <v>0</v>
      </c>
      <c r="H62" s="32">
        <f>G62/B62*100</f>
        <v>0</v>
      </c>
      <c r="I62" s="33">
        <v>0</v>
      </c>
      <c r="J62" s="34">
        <f>I62/B62*100</f>
        <v>0</v>
      </c>
      <c r="K62" s="35">
        <v>0</v>
      </c>
      <c r="L62" s="34">
        <f>K62/B62*100</f>
        <v>0</v>
      </c>
      <c r="M62" s="31">
        <v>0</v>
      </c>
      <c r="N62" s="32">
        <f>M62/B62*100</f>
        <v>0</v>
      </c>
      <c r="O62" s="33">
        <v>1</v>
      </c>
      <c r="P62" s="34">
        <f>O62/B62*100</f>
        <v>100</v>
      </c>
      <c r="Q62" s="1"/>
      <c r="R62" s="33"/>
    </row>
    <row r="63" spans="1:18" ht="14.25">
      <c r="A63" s="122" t="s">
        <v>70</v>
      </c>
      <c r="B63" s="24">
        <f t="shared" si="2"/>
        <v>151</v>
      </c>
      <c r="C63" s="25">
        <f>SUM(C64:C66)</f>
        <v>33</v>
      </c>
      <c r="D63" s="29">
        <f t="shared" si="3"/>
        <v>21.85430463576159</v>
      </c>
      <c r="E63" s="28">
        <f>SUM(E64:E66)</f>
        <v>15</v>
      </c>
      <c r="F63" s="29">
        <f t="shared" si="4"/>
        <v>9.933774834437086</v>
      </c>
      <c r="G63" s="28">
        <f>SUM(G64:G66)</f>
        <v>30</v>
      </c>
      <c r="H63" s="29">
        <f t="shared" si="5"/>
        <v>19.867549668874172</v>
      </c>
      <c r="I63" s="28">
        <f>SUM(I64:I66)</f>
        <v>0</v>
      </c>
      <c r="J63" s="29">
        <f t="shared" si="6"/>
        <v>0</v>
      </c>
      <c r="K63" s="28">
        <f>SUM(K64:K66)</f>
        <v>73</v>
      </c>
      <c r="L63" s="29">
        <f t="shared" si="7"/>
        <v>48.34437086092716</v>
      </c>
      <c r="M63" s="25">
        <f>SUM(M64:M66)</f>
        <v>74</v>
      </c>
      <c r="N63" s="26">
        <f t="shared" si="0"/>
        <v>49.00662251655629</v>
      </c>
      <c r="O63" s="25">
        <f>SUM(O64:O66)</f>
        <v>77</v>
      </c>
      <c r="P63" s="29">
        <f t="shared" si="1"/>
        <v>50.993377483443716</v>
      </c>
      <c r="Q63" s="1"/>
      <c r="R63" s="33"/>
    </row>
    <row r="64" spans="1:18" ht="14.25">
      <c r="A64" s="124" t="s">
        <v>71</v>
      </c>
      <c r="B64" s="30">
        <f t="shared" si="2"/>
        <v>80</v>
      </c>
      <c r="C64" s="31">
        <v>19</v>
      </c>
      <c r="D64" s="32">
        <v>7</v>
      </c>
      <c r="E64" s="33">
        <v>9</v>
      </c>
      <c r="F64" s="34">
        <v>18</v>
      </c>
      <c r="G64" s="35">
        <v>17</v>
      </c>
      <c r="H64" s="32">
        <v>0</v>
      </c>
      <c r="I64" s="33">
        <v>0</v>
      </c>
      <c r="J64" s="34">
        <v>21</v>
      </c>
      <c r="K64" s="35">
        <v>35</v>
      </c>
      <c r="L64" s="34">
        <v>1</v>
      </c>
      <c r="M64" s="31">
        <v>42</v>
      </c>
      <c r="N64" s="32">
        <f t="shared" si="0"/>
        <v>52.5</v>
      </c>
      <c r="O64" s="33">
        <v>38</v>
      </c>
      <c r="P64" s="34">
        <f t="shared" si="1"/>
        <v>47.5</v>
      </c>
      <c r="Q64" s="1"/>
      <c r="R64" s="33"/>
    </row>
    <row r="65" spans="1:18" ht="14.25">
      <c r="A65" s="36" t="s">
        <v>72</v>
      </c>
      <c r="B65" s="30">
        <f t="shared" si="2"/>
        <v>67</v>
      </c>
      <c r="C65" s="31">
        <v>13</v>
      </c>
      <c r="D65" s="32">
        <f t="shared" si="3"/>
        <v>19.402985074626866</v>
      </c>
      <c r="E65" s="33">
        <v>6</v>
      </c>
      <c r="F65" s="34">
        <f t="shared" si="4"/>
        <v>8.955223880597014</v>
      </c>
      <c r="G65" s="35">
        <v>13</v>
      </c>
      <c r="H65" s="32">
        <f t="shared" si="5"/>
        <v>19.402985074626866</v>
      </c>
      <c r="I65" s="33">
        <v>0</v>
      </c>
      <c r="J65" s="34">
        <f t="shared" si="6"/>
        <v>0</v>
      </c>
      <c r="K65" s="35">
        <v>35</v>
      </c>
      <c r="L65" s="34">
        <f t="shared" si="7"/>
        <v>52.23880597014925</v>
      </c>
      <c r="M65" s="31">
        <v>29</v>
      </c>
      <c r="N65" s="32">
        <f t="shared" si="0"/>
        <v>43.28358208955223</v>
      </c>
      <c r="O65" s="33">
        <v>38</v>
      </c>
      <c r="P65" s="34">
        <f t="shared" si="1"/>
        <v>56.71641791044776</v>
      </c>
      <c r="Q65" s="1"/>
      <c r="R65" s="1"/>
    </row>
    <row r="66" spans="1:18" ht="14.25">
      <c r="A66" s="123" t="s">
        <v>73</v>
      </c>
      <c r="B66" s="30">
        <f t="shared" si="2"/>
        <v>4</v>
      </c>
      <c r="C66" s="31">
        <v>1</v>
      </c>
      <c r="D66" s="32">
        <f t="shared" si="3"/>
        <v>25</v>
      </c>
      <c r="E66" s="33">
        <v>0</v>
      </c>
      <c r="F66" s="34">
        <f t="shared" si="4"/>
        <v>0</v>
      </c>
      <c r="G66" s="35">
        <v>0</v>
      </c>
      <c r="H66" s="32">
        <f t="shared" si="5"/>
        <v>0</v>
      </c>
      <c r="I66" s="33">
        <v>0</v>
      </c>
      <c r="J66" s="34">
        <f t="shared" si="6"/>
        <v>0</v>
      </c>
      <c r="K66" s="35">
        <v>3</v>
      </c>
      <c r="L66" s="34">
        <f t="shared" si="7"/>
        <v>75</v>
      </c>
      <c r="M66" s="31">
        <v>3</v>
      </c>
      <c r="N66" s="32">
        <f t="shared" si="0"/>
        <v>75</v>
      </c>
      <c r="O66" s="33">
        <v>1</v>
      </c>
      <c r="P66" s="34">
        <f t="shared" si="1"/>
        <v>25</v>
      </c>
      <c r="Q66" s="1"/>
      <c r="R66" s="1"/>
    </row>
    <row r="67" spans="1:18" ht="14.25">
      <c r="A67" s="118" t="s">
        <v>74</v>
      </c>
      <c r="B67" s="24">
        <f t="shared" si="2"/>
        <v>23</v>
      </c>
      <c r="C67" s="25">
        <f>SUM(C68:C69)</f>
        <v>4</v>
      </c>
      <c r="D67" s="26">
        <f t="shared" si="3"/>
        <v>17.391304347826086</v>
      </c>
      <c r="E67" s="27">
        <f>SUM(E68:E69)</f>
        <v>1</v>
      </c>
      <c r="F67" s="29">
        <f t="shared" si="4"/>
        <v>4.3478260869565215</v>
      </c>
      <c r="G67" s="28">
        <f>SUM(G68:G69)</f>
        <v>3</v>
      </c>
      <c r="H67" s="26">
        <f t="shared" si="5"/>
        <v>13.043478260869565</v>
      </c>
      <c r="I67" s="27">
        <f>SUM(I68:I69)</f>
        <v>0</v>
      </c>
      <c r="J67" s="29">
        <f t="shared" si="6"/>
        <v>0</v>
      </c>
      <c r="K67" s="28">
        <f>SUM(K68:K69)</f>
        <v>15</v>
      </c>
      <c r="L67" s="29">
        <f t="shared" si="7"/>
        <v>65.21739130434783</v>
      </c>
      <c r="M67" s="25">
        <f>SUM(M68:M69)</f>
        <v>7</v>
      </c>
      <c r="N67" s="26">
        <f t="shared" si="0"/>
        <v>30.434782608695656</v>
      </c>
      <c r="O67" s="27">
        <f>SUM(O68:O69)</f>
        <v>16</v>
      </c>
      <c r="P67" s="29">
        <f t="shared" si="1"/>
        <v>69.56521739130434</v>
      </c>
      <c r="Q67" s="1"/>
      <c r="R67" s="1"/>
    </row>
    <row r="68" spans="1:18" ht="14.25">
      <c r="A68" s="36" t="s">
        <v>75</v>
      </c>
      <c r="B68" s="41">
        <f t="shared" si="2"/>
        <v>22</v>
      </c>
      <c r="C68" s="42">
        <v>4</v>
      </c>
      <c r="D68" s="43">
        <f t="shared" si="3"/>
        <v>18.181818181818183</v>
      </c>
      <c r="E68" s="44">
        <v>1</v>
      </c>
      <c r="F68" s="45">
        <f t="shared" si="4"/>
        <v>4.545454545454546</v>
      </c>
      <c r="G68" s="46">
        <v>3</v>
      </c>
      <c r="H68" s="43">
        <f t="shared" si="5"/>
        <v>13.636363636363635</v>
      </c>
      <c r="I68" s="44">
        <v>0</v>
      </c>
      <c r="J68" s="45">
        <f t="shared" si="6"/>
        <v>0</v>
      </c>
      <c r="K68" s="46">
        <v>14</v>
      </c>
      <c r="L68" s="45">
        <f t="shared" si="7"/>
        <v>63.63636363636363</v>
      </c>
      <c r="M68" s="42">
        <v>6</v>
      </c>
      <c r="N68" s="43">
        <f t="shared" si="0"/>
        <v>27.27272727272727</v>
      </c>
      <c r="O68" s="44">
        <v>16</v>
      </c>
      <c r="P68" s="45">
        <f t="shared" si="1"/>
        <v>72.72727272727273</v>
      </c>
      <c r="Q68" s="1"/>
      <c r="R68" s="1"/>
    </row>
    <row r="69" spans="1:18" s="48" customFormat="1" ht="12.75">
      <c r="A69" s="36" t="s">
        <v>76</v>
      </c>
      <c r="B69" s="30">
        <f t="shared" si="2"/>
        <v>1</v>
      </c>
      <c r="C69" s="31">
        <v>0</v>
      </c>
      <c r="D69" s="32">
        <f>C69/B69*100</f>
        <v>0</v>
      </c>
      <c r="E69" s="33">
        <v>0</v>
      </c>
      <c r="F69" s="34">
        <f>E69/B69*100</f>
        <v>0</v>
      </c>
      <c r="G69" s="35">
        <v>0</v>
      </c>
      <c r="H69" s="32">
        <f>G69/B69*100</f>
        <v>0</v>
      </c>
      <c r="I69" s="33">
        <v>0</v>
      </c>
      <c r="J69" s="34">
        <f>I69/B69*100</f>
        <v>0</v>
      </c>
      <c r="K69" s="35">
        <v>1</v>
      </c>
      <c r="L69" s="34">
        <f>K69/B69*100</f>
        <v>100</v>
      </c>
      <c r="M69" s="31">
        <v>1</v>
      </c>
      <c r="N69" s="32">
        <f t="shared" si="0"/>
        <v>100</v>
      </c>
      <c r="O69" s="33">
        <v>0</v>
      </c>
      <c r="P69" s="34">
        <f t="shared" si="1"/>
        <v>0</v>
      </c>
      <c r="Q69" s="47"/>
      <c r="R69" s="47"/>
    </row>
    <row r="70" spans="1:18" ht="14.25">
      <c r="A70" s="122" t="s">
        <v>77</v>
      </c>
      <c r="B70" s="24">
        <f t="shared" si="2"/>
        <v>231</v>
      </c>
      <c r="C70" s="25">
        <f>SUM(C71:C72)</f>
        <v>35</v>
      </c>
      <c r="D70" s="26">
        <f t="shared" si="3"/>
        <v>15.151515151515152</v>
      </c>
      <c r="E70" s="25">
        <f>SUM(E71:E72)</f>
        <v>24</v>
      </c>
      <c r="F70" s="29">
        <f t="shared" si="4"/>
        <v>10.38961038961039</v>
      </c>
      <c r="G70" s="25">
        <f>SUM(G71:G72)</f>
        <v>55</v>
      </c>
      <c r="H70" s="26">
        <f t="shared" si="5"/>
        <v>23.809523809523807</v>
      </c>
      <c r="I70" s="25">
        <f>SUM(I71:I72)</f>
        <v>1</v>
      </c>
      <c r="J70" s="29">
        <f t="shared" si="6"/>
        <v>0.4329004329004329</v>
      </c>
      <c r="K70" s="25">
        <f>SUM(K71:K72)</f>
        <v>116</v>
      </c>
      <c r="L70" s="29">
        <f t="shared" si="7"/>
        <v>50.21645021645021</v>
      </c>
      <c r="M70" s="25">
        <f>SUM(M71:M72)</f>
        <v>108</v>
      </c>
      <c r="N70" s="26">
        <f t="shared" si="0"/>
        <v>46.75324675324675</v>
      </c>
      <c r="O70" s="25">
        <f>SUM(O71:O72)</f>
        <v>123</v>
      </c>
      <c r="P70" s="29">
        <f t="shared" si="1"/>
        <v>53.246753246753244</v>
      </c>
      <c r="Q70" s="1"/>
      <c r="R70" s="33"/>
    </row>
    <row r="71" spans="1:18" ht="14.25">
      <c r="A71" s="125" t="s">
        <v>78</v>
      </c>
      <c r="B71" s="30">
        <f t="shared" si="2"/>
        <v>229</v>
      </c>
      <c r="C71" s="31">
        <v>35</v>
      </c>
      <c r="D71" s="32">
        <f t="shared" si="3"/>
        <v>15.283842794759824</v>
      </c>
      <c r="E71" s="33">
        <v>23</v>
      </c>
      <c r="F71" s="34">
        <f t="shared" si="4"/>
        <v>10.043668122270741</v>
      </c>
      <c r="G71" s="35">
        <v>54</v>
      </c>
      <c r="H71" s="32">
        <f t="shared" si="5"/>
        <v>23.580786026200872</v>
      </c>
      <c r="I71" s="33">
        <v>1</v>
      </c>
      <c r="J71" s="34">
        <f t="shared" si="6"/>
        <v>0.43668122270742354</v>
      </c>
      <c r="K71" s="35">
        <v>116</v>
      </c>
      <c r="L71" s="34">
        <f t="shared" si="7"/>
        <v>50.65502183406113</v>
      </c>
      <c r="M71" s="31">
        <v>107</v>
      </c>
      <c r="N71" s="32">
        <f aca="true" t="shared" si="8" ref="N71:N125">M71/B71*100</f>
        <v>46.724890829694324</v>
      </c>
      <c r="O71" s="33">
        <v>122</v>
      </c>
      <c r="P71" s="34">
        <f aca="true" t="shared" si="9" ref="P71:P125">O71/B71*100</f>
        <v>53.275109170305676</v>
      </c>
      <c r="Q71" s="1"/>
      <c r="R71" s="33"/>
    </row>
    <row r="72" spans="1:18" ht="14.25">
      <c r="A72" s="125" t="s">
        <v>79</v>
      </c>
      <c r="B72" s="30">
        <f aca="true" t="shared" si="10" ref="B72:B135">C72+E72+G72+I72+K72</f>
        <v>2</v>
      </c>
      <c r="C72" s="31">
        <v>0</v>
      </c>
      <c r="D72" s="32">
        <f aca="true" t="shared" si="11" ref="D72:D156">C72/B72*100</f>
        <v>0</v>
      </c>
      <c r="E72" s="33">
        <v>1</v>
      </c>
      <c r="F72" s="34">
        <f aca="true" t="shared" si="12" ref="F72:F156">E72/B72*100</f>
        <v>50</v>
      </c>
      <c r="G72" s="35">
        <v>1</v>
      </c>
      <c r="H72" s="32">
        <f aca="true" t="shared" si="13" ref="H72:H156">G72/B72*100</f>
        <v>50</v>
      </c>
      <c r="I72" s="33">
        <v>0</v>
      </c>
      <c r="J72" s="34">
        <f aca="true" t="shared" si="14" ref="J72:J156">I72/B72*100</f>
        <v>0</v>
      </c>
      <c r="K72" s="35">
        <v>0</v>
      </c>
      <c r="L72" s="34">
        <f aca="true" t="shared" si="15" ref="L72:L156">K72/B72*100</f>
        <v>0</v>
      </c>
      <c r="M72" s="31">
        <v>1</v>
      </c>
      <c r="N72" s="32">
        <f t="shared" si="8"/>
        <v>50</v>
      </c>
      <c r="O72" s="33">
        <v>1</v>
      </c>
      <c r="P72" s="34">
        <f t="shared" si="9"/>
        <v>50</v>
      </c>
      <c r="Q72" s="1"/>
      <c r="R72" s="33"/>
    </row>
    <row r="73" spans="1:18" ht="14.25">
      <c r="A73" s="79" t="s">
        <v>80</v>
      </c>
      <c r="B73" s="24">
        <f t="shared" si="10"/>
        <v>1</v>
      </c>
      <c r="C73" s="25">
        <v>0</v>
      </c>
      <c r="D73" s="26">
        <f t="shared" si="11"/>
        <v>0</v>
      </c>
      <c r="E73" s="27">
        <v>0</v>
      </c>
      <c r="F73" s="29">
        <f t="shared" si="12"/>
        <v>0</v>
      </c>
      <c r="G73" s="28">
        <v>0</v>
      </c>
      <c r="H73" s="26">
        <f t="shared" si="13"/>
        <v>0</v>
      </c>
      <c r="I73" s="27">
        <v>0</v>
      </c>
      <c r="J73" s="29">
        <f t="shared" si="14"/>
        <v>0</v>
      </c>
      <c r="K73" s="28">
        <v>1</v>
      </c>
      <c r="L73" s="29">
        <f t="shared" si="15"/>
        <v>100</v>
      </c>
      <c r="M73" s="25">
        <v>0</v>
      </c>
      <c r="N73" s="26">
        <f t="shared" si="8"/>
        <v>0</v>
      </c>
      <c r="O73" s="27">
        <v>1</v>
      </c>
      <c r="P73" s="29">
        <f t="shared" si="9"/>
        <v>100</v>
      </c>
      <c r="Q73" s="1"/>
      <c r="R73" s="33"/>
    </row>
    <row r="74" spans="1:18" ht="14.25">
      <c r="A74" s="122" t="s">
        <v>81</v>
      </c>
      <c r="B74" s="24">
        <f t="shared" si="10"/>
        <v>198</v>
      </c>
      <c r="C74" s="25">
        <f>SUM(C75:C79)</f>
        <v>78</v>
      </c>
      <c r="D74" s="29">
        <f t="shared" si="11"/>
        <v>39.39393939393939</v>
      </c>
      <c r="E74" s="28">
        <f>SUM(E75:E79)</f>
        <v>19</v>
      </c>
      <c r="F74" s="29">
        <f t="shared" si="12"/>
        <v>9.595959595959595</v>
      </c>
      <c r="G74" s="28">
        <f>SUM(G75:G79)</f>
        <v>31</v>
      </c>
      <c r="H74" s="29">
        <f t="shared" si="13"/>
        <v>15.656565656565657</v>
      </c>
      <c r="I74" s="28">
        <f>SUM(I75:I79)</f>
        <v>0</v>
      </c>
      <c r="J74" s="29">
        <f t="shared" si="14"/>
        <v>0</v>
      </c>
      <c r="K74" s="28">
        <f>SUM(K75:K79)</f>
        <v>70</v>
      </c>
      <c r="L74" s="29">
        <f t="shared" si="15"/>
        <v>35.35353535353536</v>
      </c>
      <c r="M74" s="25">
        <f>SUM(M75:M79)</f>
        <v>98</v>
      </c>
      <c r="N74" s="26">
        <f t="shared" si="8"/>
        <v>49.494949494949495</v>
      </c>
      <c r="O74" s="27">
        <f>SUM(O75:O79)</f>
        <v>100</v>
      </c>
      <c r="P74" s="29">
        <f t="shared" si="9"/>
        <v>50.505050505050505</v>
      </c>
      <c r="Q74" s="1"/>
      <c r="R74" s="33"/>
    </row>
    <row r="75" spans="1:17" ht="14.25">
      <c r="A75" s="36" t="s">
        <v>82</v>
      </c>
      <c r="B75" s="30">
        <f t="shared" si="10"/>
        <v>13</v>
      </c>
      <c r="C75" s="31">
        <v>1</v>
      </c>
      <c r="D75" s="32">
        <f t="shared" si="11"/>
        <v>7.6923076923076925</v>
      </c>
      <c r="E75" s="33">
        <v>4</v>
      </c>
      <c r="F75" s="34">
        <f t="shared" si="12"/>
        <v>30.76923076923077</v>
      </c>
      <c r="G75" s="35">
        <v>3</v>
      </c>
      <c r="H75" s="32">
        <f t="shared" si="13"/>
        <v>23.076923076923077</v>
      </c>
      <c r="I75" s="33">
        <v>0</v>
      </c>
      <c r="J75" s="34">
        <f t="shared" si="14"/>
        <v>0</v>
      </c>
      <c r="K75" s="35">
        <v>5</v>
      </c>
      <c r="L75" s="34">
        <f t="shared" si="15"/>
        <v>38.46153846153847</v>
      </c>
      <c r="M75" s="31">
        <v>8</v>
      </c>
      <c r="N75" s="32">
        <f t="shared" si="8"/>
        <v>61.53846153846154</v>
      </c>
      <c r="O75" s="33">
        <v>5</v>
      </c>
      <c r="P75" s="34">
        <f t="shared" si="9"/>
        <v>38.46153846153847</v>
      </c>
      <c r="Q75" s="1"/>
    </row>
    <row r="76" spans="1:17" ht="14.25">
      <c r="A76" s="49" t="s">
        <v>83</v>
      </c>
      <c r="B76" s="30">
        <f t="shared" si="10"/>
        <v>148</v>
      </c>
      <c r="C76" s="31">
        <v>61</v>
      </c>
      <c r="D76" s="32">
        <f t="shared" si="11"/>
        <v>41.21621621621622</v>
      </c>
      <c r="E76" s="33">
        <v>10</v>
      </c>
      <c r="F76" s="34">
        <f t="shared" si="12"/>
        <v>6.756756756756757</v>
      </c>
      <c r="G76" s="35">
        <v>26</v>
      </c>
      <c r="H76" s="32">
        <f t="shared" si="13"/>
        <v>17.56756756756757</v>
      </c>
      <c r="I76" s="33">
        <v>0</v>
      </c>
      <c r="J76" s="34">
        <f t="shared" si="14"/>
        <v>0</v>
      </c>
      <c r="K76" s="35">
        <v>51</v>
      </c>
      <c r="L76" s="34">
        <f t="shared" si="15"/>
        <v>34.45945945945946</v>
      </c>
      <c r="M76" s="31">
        <v>68</v>
      </c>
      <c r="N76" s="32">
        <f t="shared" si="8"/>
        <v>45.94594594594595</v>
      </c>
      <c r="O76" s="33">
        <v>80</v>
      </c>
      <c r="P76" s="34">
        <f t="shared" si="9"/>
        <v>54.054054054054056</v>
      </c>
      <c r="Q76" s="1"/>
    </row>
    <row r="77" spans="1:17" ht="14.25">
      <c r="A77" s="36" t="s">
        <v>84</v>
      </c>
      <c r="B77" s="30">
        <f t="shared" si="10"/>
        <v>1</v>
      </c>
      <c r="C77" s="31">
        <v>1</v>
      </c>
      <c r="D77" s="32">
        <f t="shared" si="11"/>
        <v>100</v>
      </c>
      <c r="E77" s="33">
        <v>0</v>
      </c>
      <c r="F77" s="34">
        <f t="shared" si="12"/>
        <v>0</v>
      </c>
      <c r="G77" s="35">
        <v>0</v>
      </c>
      <c r="H77" s="32">
        <f t="shared" si="13"/>
        <v>0</v>
      </c>
      <c r="I77" s="33">
        <v>0</v>
      </c>
      <c r="J77" s="34">
        <f t="shared" si="14"/>
        <v>0</v>
      </c>
      <c r="K77" s="35">
        <v>0</v>
      </c>
      <c r="L77" s="34">
        <f t="shared" si="15"/>
        <v>0</v>
      </c>
      <c r="M77" s="31">
        <v>1</v>
      </c>
      <c r="N77" s="32">
        <f t="shared" si="8"/>
        <v>100</v>
      </c>
      <c r="O77" s="33">
        <v>0</v>
      </c>
      <c r="P77" s="34">
        <f t="shared" si="9"/>
        <v>0</v>
      </c>
      <c r="Q77" s="1"/>
    </row>
    <row r="78" spans="1:17" ht="14.25">
      <c r="A78" s="36" t="s">
        <v>85</v>
      </c>
      <c r="B78" s="30">
        <f t="shared" si="10"/>
        <v>35</v>
      </c>
      <c r="C78" s="31">
        <v>14</v>
      </c>
      <c r="D78" s="32">
        <f t="shared" si="11"/>
        <v>40</v>
      </c>
      <c r="E78" s="33">
        <v>5</v>
      </c>
      <c r="F78" s="34">
        <f t="shared" si="12"/>
        <v>14.285714285714285</v>
      </c>
      <c r="G78" s="35">
        <v>2</v>
      </c>
      <c r="H78" s="32">
        <f t="shared" si="13"/>
        <v>5.714285714285714</v>
      </c>
      <c r="I78" s="33">
        <v>0</v>
      </c>
      <c r="J78" s="34">
        <f t="shared" si="14"/>
        <v>0</v>
      </c>
      <c r="K78" s="35">
        <v>14</v>
      </c>
      <c r="L78" s="34">
        <f t="shared" si="15"/>
        <v>40</v>
      </c>
      <c r="M78" s="31">
        <v>20</v>
      </c>
      <c r="N78" s="32">
        <f t="shared" si="8"/>
        <v>57.14285714285714</v>
      </c>
      <c r="O78" s="33">
        <v>15</v>
      </c>
      <c r="P78" s="34">
        <f t="shared" si="9"/>
        <v>42.857142857142854</v>
      </c>
      <c r="Q78" s="1"/>
    </row>
    <row r="79" spans="1:17" ht="14.25">
      <c r="A79" s="36" t="s">
        <v>86</v>
      </c>
      <c r="B79" s="30">
        <f t="shared" si="10"/>
        <v>1</v>
      </c>
      <c r="C79" s="31">
        <v>1</v>
      </c>
      <c r="D79" s="32">
        <f>C79/B79*100</f>
        <v>100</v>
      </c>
      <c r="E79" s="33">
        <v>0</v>
      </c>
      <c r="F79" s="34">
        <f>E79/B79*100</f>
        <v>0</v>
      </c>
      <c r="G79" s="35">
        <v>0</v>
      </c>
      <c r="H79" s="32">
        <f>G79/B79*100</f>
        <v>0</v>
      </c>
      <c r="I79" s="33">
        <v>0</v>
      </c>
      <c r="J79" s="34">
        <f>I79/B79*100</f>
        <v>0</v>
      </c>
      <c r="K79" s="35">
        <v>0</v>
      </c>
      <c r="L79" s="34">
        <f>K79/B79*100</f>
        <v>0</v>
      </c>
      <c r="M79" s="31">
        <v>1</v>
      </c>
      <c r="N79" s="32">
        <f t="shared" si="8"/>
        <v>100</v>
      </c>
      <c r="O79" s="33">
        <v>0</v>
      </c>
      <c r="P79" s="34">
        <f t="shared" si="9"/>
        <v>0</v>
      </c>
      <c r="Q79" s="1"/>
    </row>
    <row r="80" spans="1:17" ht="14.25">
      <c r="A80" s="118" t="s">
        <v>166</v>
      </c>
      <c r="B80" s="24">
        <f t="shared" si="10"/>
        <v>129</v>
      </c>
      <c r="C80" s="25">
        <f>SUM(C81:C83)</f>
        <v>62</v>
      </c>
      <c r="D80" s="26">
        <f>C80/B80*100</f>
        <v>48.06201550387597</v>
      </c>
      <c r="E80" s="27">
        <f>SUM(E81:E83)</f>
        <v>20</v>
      </c>
      <c r="F80" s="29">
        <f>E80/B80*100</f>
        <v>15.503875968992247</v>
      </c>
      <c r="G80" s="28">
        <f>SUM(G81:G83)</f>
        <v>19</v>
      </c>
      <c r="H80" s="26">
        <f>G80/B80*100</f>
        <v>14.728682170542637</v>
      </c>
      <c r="I80" s="27">
        <f>SUM(I81:I83)</f>
        <v>1</v>
      </c>
      <c r="J80" s="29">
        <f>I80/B80*100</f>
        <v>0.7751937984496124</v>
      </c>
      <c r="K80" s="28">
        <f>SUM(K81:K83)</f>
        <v>27</v>
      </c>
      <c r="L80" s="29">
        <f>K80/B80*100</f>
        <v>20.930232558139537</v>
      </c>
      <c r="M80" s="25">
        <f>SUM(M81:M83)</f>
        <v>39</v>
      </c>
      <c r="N80" s="26">
        <f t="shared" si="8"/>
        <v>30.23255813953488</v>
      </c>
      <c r="O80" s="27">
        <f>SUM(O81:O83)</f>
        <v>90</v>
      </c>
      <c r="P80" s="29">
        <f t="shared" si="9"/>
        <v>69.76744186046511</v>
      </c>
      <c r="Q80" s="1"/>
    </row>
    <row r="81" spans="1:17" ht="14.25">
      <c r="A81" s="36" t="s">
        <v>167</v>
      </c>
      <c r="B81" s="30">
        <f t="shared" si="10"/>
        <v>2</v>
      </c>
      <c r="C81" s="31">
        <v>0</v>
      </c>
      <c r="D81" s="34">
        <f>C81/B81*100</f>
        <v>0</v>
      </c>
      <c r="E81" s="35">
        <v>0</v>
      </c>
      <c r="F81" s="34">
        <f>E81/B81*100</f>
        <v>0</v>
      </c>
      <c r="G81" s="35">
        <v>1</v>
      </c>
      <c r="H81" s="34">
        <f>G81/B81*100</f>
        <v>50</v>
      </c>
      <c r="I81" s="35">
        <v>0</v>
      </c>
      <c r="J81" s="34">
        <f>I81/B81*100</f>
        <v>0</v>
      </c>
      <c r="K81" s="35">
        <v>1</v>
      </c>
      <c r="L81" s="34">
        <f>K81/B81*100</f>
        <v>50</v>
      </c>
      <c r="M81" s="31">
        <v>1</v>
      </c>
      <c r="N81" s="32">
        <f t="shared" si="8"/>
        <v>50</v>
      </c>
      <c r="O81" s="33">
        <v>1</v>
      </c>
      <c r="P81" s="34">
        <f t="shared" si="9"/>
        <v>50</v>
      </c>
      <c r="Q81" s="1"/>
    </row>
    <row r="82" spans="1:17" ht="14.25">
      <c r="A82" s="36" t="s">
        <v>168</v>
      </c>
      <c r="B82" s="30">
        <f t="shared" si="10"/>
        <v>124</v>
      </c>
      <c r="C82" s="31">
        <v>61</v>
      </c>
      <c r="D82" s="34">
        <f>C82/B82*100</f>
        <v>49.193548387096776</v>
      </c>
      <c r="E82" s="35">
        <v>18</v>
      </c>
      <c r="F82" s="34">
        <f>E82/B82*100</f>
        <v>14.516129032258066</v>
      </c>
      <c r="G82" s="35">
        <v>18</v>
      </c>
      <c r="H82" s="34">
        <f>G82/B82*100</f>
        <v>14.516129032258066</v>
      </c>
      <c r="I82" s="35">
        <v>1</v>
      </c>
      <c r="J82" s="34">
        <f>I82/B82*100</f>
        <v>0.8064516129032258</v>
      </c>
      <c r="K82" s="35">
        <v>26</v>
      </c>
      <c r="L82" s="34">
        <f>K82/B82*100</f>
        <v>20.967741935483872</v>
      </c>
      <c r="M82" s="31">
        <v>36</v>
      </c>
      <c r="N82" s="32">
        <f t="shared" si="8"/>
        <v>29.03225806451613</v>
      </c>
      <c r="O82" s="33">
        <v>88</v>
      </c>
      <c r="P82" s="34">
        <f t="shared" si="9"/>
        <v>70.96774193548387</v>
      </c>
      <c r="Q82" s="1"/>
    </row>
    <row r="83" spans="1:17" ht="14.25">
      <c r="A83" s="36" t="s">
        <v>169</v>
      </c>
      <c r="B83" s="30">
        <f t="shared" si="10"/>
        <v>3</v>
      </c>
      <c r="C83" s="31">
        <v>1</v>
      </c>
      <c r="D83" s="34">
        <f>C83/B83*100</f>
        <v>33.33333333333333</v>
      </c>
      <c r="E83" s="35">
        <v>2</v>
      </c>
      <c r="F83" s="34">
        <f>E83/B83*100</f>
        <v>66.66666666666666</v>
      </c>
      <c r="G83" s="35">
        <v>0</v>
      </c>
      <c r="H83" s="34">
        <f>G83/B83*100</f>
        <v>0</v>
      </c>
      <c r="I83" s="35">
        <v>0</v>
      </c>
      <c r="J83" s="34">
        <f>I83/B83*100</f>
        <v>0</v>
      </c>
      <c r="K83" s="35">
        <v>0</v>
      </c>
      <c r="L83" s="34">
        <f>K83/B83*100</f>
        <v>0</v>
      </c>
      <c r="M83" s="31">
        <v>2</v>
      </c>
      <c r="N83" s="32">
        <f t="shared" si="8"/>
        <v>66.66666666666666</v>
      </c>
      <c r="O83" s="33">
        <v>1</v>
      </c>
      <c r="P83" s="34">
        <f t="shared" si="9"/>
        <v>33.33333333333333</v>
      </c>
      <c r="Q83" s="1"/>
    </row>
    <row r="84" spans="1:17" ht="14.25">
      <c r="A84" s="120" t="s">
        <v>87</v>
      </c>
      <c r="B84" s="24">
        <f t="shared" si="10"/>
        <v>153</v>
      </c>
      <c r="C84" s="25">
        <f>SUM(C85:C89)</f>
        <v>35</v>
      </c>
      <c r="D84" s="26">
        <f t="shared" si="11"/>
        <v>22.875816993464053</v>
      </c>
      <c r="E84" s="27">
        <f>SUM(E85:E89)</f>
        <v>19</v>
      </c>
      <c r="F84" s="29">
        <f t="shared" si="12"/>
        <v>12.418300653594772</v>
      </c>
      <c r="G84" s="28">
        <f>SUM(G85:G89)</f>
        <v>25</v>
      </c>
      <c r="H84" s="26">
        <f t="shared" si="13"/>
        <v>16.33986928104575</v>
      </c>
      <c r="I84" s="27">
        <f>SUM(I85:I89)</f>
        <v>0</v>
      </c>
      <c r="J84" s="29">
        <f t="shared" si="14"/>
        <v>0</v>
      </c>
      <c r="K84" s="28">
        <f>SUM(K85:K89)</f>
        <v>74</v>
      </c>
      <c r="L84" s="29">
        <f t="shared" si="15"/>
        <v>48.36601307189542</v>
      </c>
      <c r="M84" s="25">
        <f>SUM(M85:M89)</f>
        <v>67</v>
      </c>
      <c r="N84" s="26">
        <f t="shared" si="8"/>
        <v>43.790849673202615</v>
      </c>
      <c r="O84" s="27">
        <f>SUM(O85:O89)</f>
        <v>86</v>
      </c>
      <c r="P84" s="29">
        <f t="shared" si="9"/>
        <v>56.209150326797385</v>
      </c>
      <c r="Q84" s="1"/>
    </row>
    <row r="85" spans="1:17" ht="14.25">
      <c r="A85" s="36" t="s">
        <v>88</v>
      </c>
      <c r="B85" s="30">
        <f t="shared" si="10"/>
        <v>113</v>
      </c>
      <c r="C85" s="31">
        <v>27</v>
      </c>
      <c r="D85" s="32">
        <f t="shared" si="11"/>
        <v>23.893805309734514</v>
      </c>
      <c r="E85" s="33">
        <v>14</v>
      </c>
      <c r="F85" s="34">
        <f t="shared" si="12"/>
        <v>12.389380530973451</v>
      </c>
      <c r="G85" s="35">
        <v>19</v>
      </c>
      <c r="H85" s="32">
        <f t="shared" si="13"/>
        <v>16.8141592920354</v>
      </c>
      <c r="I85" s="33">
        <v>0</v>
      </c>
      <c r="J85" s="34">
        <f t="shared" si="14"/>
        <v>0</v>
      </c>
      <c r="K85" s="35">
        <v>53</v>
      </c>
      <c r="L85" s="34">
        <f t="shared" si="15"/>
        <v>46.902654867256636</v>
      </c>
      <c r="M85" s="31">
        <v>52</v>
      </c>
      <c r="N85" s="32">
        <f t="shared" si="8"/>
        <v>46.017699115044245</v>
      </c>
      <c r="O85" s="33">
        <v>61</v>
      </c>
      <c r="P85" s="34">
        <f t="shared" si="9"/>
        <v>53.98230088495575</v>
      </c>
      <c r="Q85" s="1"/>
    </row>
    <row r="86" spans="1:17" ht="14.25">
      <c r="A86" s="36" t="s">
        <v>89</v>
      </c>
      <c r="B86" s="30">
        <f t="shared" si="10"/>
        <v>2</v>
      </c>
      <c r="C86" s="31">
        <v>1</v>
      </c>
      <c r="D86" s="32">
        <f t="shared" si="11"/>
        <v>50</v>
      </c>
      <c r="E86" s="33">
        <v>0</v>
      </c>
      <c r="F86" s="34">
        <f t="shared" si="12"/>
        <v>0</v>
      </c>
      <c r="G86" s="35">
        <v>0</v>
      </c>
      <c r="H86" s="32">
        <f t="shared" si="13"/>
        <v>0</v>
      </c>
      <c r="I86" s="33">
        <v>0</v>
      </c>
      <c r="J86" s="34">
        <f t="shared" si="14"/>
        <v>0</v>
      </c>
      <c r="K86" s="35">
        <v>1</v>
      </c>
      <c r="L86" s="34">
        <f t="shared" si="15"/>
        <v>50</v>
      </c>
      <c r="M86" s="31">
        <v>1</v>
      </c>
      <c r="N86" s="32">
        <f t="shared" si="8"/>
        <v>50</v>
      </c>
      <c r="O86" s="33">
        <v>1</v>
      </c>
      <c r="P86" s="34">
        <f t="shared" si="9"/>
        <v>50</v>
      </c>
      <c r="Q86" s="1"/>
    </row>
    <row r="87" spans="1:17" ht="14.25">
      <c r="A87" s="36" t="s">
        <v>90</v>
      </c>
      <c r="B87" s="30">
        <f t="shared" si="10"/>
        <v>18</v>
      </c>
      <c r="C87" s="31">
        <v>4</v>
      </c>
      <c r="D87" s="32">
        <f t="shared" si="11"/>
        <v>22.22222222222222</v>
      </c>
      <c r="E87" s="33">
        <v>3</v>
      </c>
      <c r="F87" s="34">
        <f t="shared" si="12"/>
        <v>16.666666666666664</v>
      </c>
      <c r="G87" s="35">
        <v>4</v>
      </c>
      <c r="H87" s="32">
        <f t="shared" si="13"/>
        <v>22.22222222222222</v>
      </c>
      <c r="I87" s="33">
        <v>0</v>
      </c>
      <c r="J87" s="34">
        <f t="shared" si="14"/>
        <v>0</v>
      </c>
      <c r="K87" s="35">
        <v>7</v>
      </c>
      <c r="L87" s="34">
        <f t="shared" si="15"/>
        <v>38.88888888888889</v>
      </c>
      <c r="M87" s="31">
        <v>7</v>
      </c>
      <c r="N87" s="32">
        <f t="shared" si="8"/>
        <v>38.88888888888889</v>
      </c>
      <c r="O87" s="33">
        <v>11</v>
      </c>
      <c r="P87" s="34">
        <f t="shared" si="9"/>
        <v>61.111111111111114</v>
      </c>
      <c r="Q87" s="1"/>
    </row>
    <row r="88" spans="1:17" ht="14.25">
      <c r="A88" s="36" t="s">
        <v>91</v>
      </c>
      <c r="B88" s="30">
        <f t="shared" si="10"/>
        <v>1</v>
      </c>
      <c r="C88" s="31">
        <v>1</v>
      </c>
      <c r="D88" s="32">
        <f>C88/B88*100</f>
        <v>100</v>
      </c>
      <c r="E88" s="33">
        <v>0</v>
      </c>
      <c r="F88" s="34">
        <f>E88/B88*100</f>
        <v>0</v>
      </c>
      <c r="G88" s="35">
        <v>0</v>
      </c>
      <c r="H88" s="32">
        <f>G88/B88*100</f>
        <v>0</v>
      </c>
      <c r="I88" s="33">
        <v>0</v>
      </c>
      <c r="J88" s="34">
        <f>I88/B88*100</f>
        <v>0</v>
      </c>
      <c r="K88" s="35">
        <v>0</v>
      </c>
      <c r="L88" s="34">
        <f>K88/B88*100</f>
        <v>0</v>
      </c>
      <c r="M88" s="31">
        <v>0</v>
      </c>
      <c r="N88" s="32">
        <f t="shared" si="8"/>
        <v>0</v>
      </c>
      <c r="O88" s="33">
        <v>1</v>
      </c>
      <c r="P88" s="34">
        <f t="shared" si="9"/>
        <v>100</v>
      </c>
      <c r="Q88" s="1"/>
    </row>
    <row r="89" spans="1:17" ht="14.25">
      <c r="A89" s="36" t="s">
        <v>92</v>
      </c>
      <c r="B89" s="30">
        <f t="shared" si="10"/>
        <v>19</v>
      </c>
      <c r="C89" s="31">
        <v>2</v>
      </c>
      <c r="D89" s="32">
        <f>C89/B89*100</f>
        <v>10.526315789473683</v>
      </c>
      <c r="E89" s="33">
        <v>2</v>
      </c>
      <c r="F89" s="34">
        <f>E89/B89*100</f>
        <v>10.526315789473683</v>
      </c>
      <c r="G89" s="35">
        <v>2</v>
      </c>
      <c r="H89" s="32">
        <f>G89/B89*100</f>
        <v>10.526315789473683</v>
      </c>
      <c r="I89" s="33">
        <v>0</v>
      </c>
      <c r="J89" s="34">
        <f>I89/B89*100</f>
        <v>0</v>
      </c>
      <c r="K89" s="35">
        <v>13</v>
      </c>
      <c r="L89" s="34">
        <f>K89/B89*100</f>
        <v>68.42105263157895</v>
      </c>
      <c r="M89" s="31">
        <v>7</v>
      </c>
      <c r="N89" s="32">
        <f t="shared" si="8"/>
        <v>36.84210526315789</v>
      </c>
      <c r="O89" s="33">
        <v>12</v>
      </c>
      <c r="P89" s="34">
        <f t="shared" si="9"/>
        <v>63.1578947368421</v>
      </c>
      <c r="Q89" s="1"/>
    </row>
    <row r="90" spans="1:17" ht="14.25">
      <c r="A90" s="120" t="s">
        <v>93</v>
      </c>
      <c r="B90" s="24">
        <f t="shared" si="10"/>
        <v>81</v>
      </c>
      <c r="C90" s="25">
        <f>SUM(C91:C92)</f>
        <v>20</v>
      </c>
      <c r="D90" s="26">
        <f t="shared" si="11"/>
        <v>24.691358024691358</v>
      </c>
      <c r="E90" s="27">
        <f>SUM(E91:E92)</f>
        <v>6</v>
      </c>
      <c r="F90" s="29">
        <f t="shared" si="12"/>
        <v>7.4074074074074066</v>
      </c>
      <c r="G90" s="28">
        <f>SUM(G91:G92)</f>
        <v>19</v>
      </c>
      <c r="H90" s="26">
        <f t="shared" si="13"/>
        <v>23.456790123456788</v>
      </c>
      <c r="I90" s="27">
        <f>SUM(I91:I92)</f>
        <v>0</v>
      </c>
      <c r="J90" s="29">
        <f t="shared" si="14"/>
        <v>0</v>
      </c>
      <c r="K90" s="28">
        <f>SUM(K91:K92)</f>
        <v>36</v>
      </c>
      <c r="L90" s="29">
        <f t="shared" si="15"/>
        <v>44.44444444444444</v>
      </c>
      <c r="M90" s="25">
        <f>SUM(M91:M92)</f>
        <v>54</v>
      </c>
      <c r="N90" s="26">
        <f t="shared" si="8"/>
        <v>66.66666666666666</v>
      </c>
      <c r="O90" s="27">
        <f>SUM(O91:O92)</f>
        <v>27</v>
      </c>
      <c r="P90" s="29">
        <f t="shared" si="9"/>
        <v>33.33333333333333</v>
      </c>
      <c r="Q90" s="1"/>
    </row>
    <row r="91" spans="1:17" ht="14.25">
      <c r="A91" s="36" t="s">
        <v>94</v>
      </c>
      <c r="B91" s="30">
        <f t="shared" si="10"/>
        <v>79</v>
      </c>
      <c r="C91" s="31">
        <v>20</v>
      </c>
      <c r="D91" s="32">
        <f t="shared" si="11"/>
        <v>25.31645569620253</v>
      </c>
      <c r="E91" s="33">
        <v>6</v>
      </c>
      <c r="F91" s="34">
        <f t="shared" si="12"/>
        <v>7.59493670886076</v>
      </c>
      <c r="G91" s="35">
        <v>19</v>
      </c>
      <c r="H91" s="32">
        <f t="shared" si="13"/>
        <v>24.050632911392405</v>
      </c>
      <c r="I91" s="33">
        <v>0</v>
      </c>
      <c r="J91" s="34">
        <f t="shared" si="14"/>
        <v>0</v>
      </c>
      <c r="K91" s="35">
        <v>34</v>
      </c>
      <c r="L91" s="34">
        <f t="shared" si="15"/>
        <v>43.037974683544306</v>
      </c>
      <c r="M91" s="31">
        <v>52</v>
      </c>
      <c r="N91" s="32">
        <f t="shared" si="8"/>
        <v>65.82278481012658</v>
      </c>
      <c r="O91" s="33">
        <v>27</v>
      </c>
      <c r="P91" s="34">
        <f t="shared" si="9"/>
        <v>34.177215189873415</v>
      </c>
      <c r="Q91" s="1"/>
    </row>
    <row r="92" spans="1:17" ht="14.25">
      <c r="A92" s="36" t="s">
        <v>95</v>
      </c>
      <c r="B92" s="30">
        <f t="shared" si="10"/>
        <v>2</v>
      </c>
      <c r="C92" s="31">
        <v>0</v>
      </c>
      <c r="D92" s="32">
        <f t="shared" si="11"/>
        <v>0</v>
      </c>
      <c r="E92" s="33">
        <v>0</v>
      </c>
      <c r="F92" s="34">
        <f t="shared" si="12"/>
        <v>0</v>
      </c>
      <c r="G92" s="35">
        <v>0</v>
      </c>
      <c r="H92" s="32">
        <f t="shared" si="13"/>
        <v>0</v>
      </c>
      <c r="I92" s="33">
        <v>0</v>
      </c>
      <c r="J92" s="34">
        <f t="shared" si="14"/>
        <v>0</v>
      </c>
      <c r="K92" s="35">
        <v>2</v>
      </c>
      <c r="L92" s="34">
        <f t="shared" si="15"/>
        <v>100</v>
      </c>
      <c r="M92" s="31">
        <v>2</v>
      </c>
      <c r="N92" s="32">
        <f t="shared" si="8"/>
        <v>100</v>
      </c>
      <c r="O92" s="33">
        <v>0</v>
      </c>
      <c r="P92" s="34">
        <f t="shared" si="9"/>
        <v>0</v>
      </c>
      <c r="Q92" s="1"/>
    </row>
    <row r="93" spans="1:17" ht="14.25">
      <c r="A93" s="122" t="s">
        <v>96</v>
      </c>
      <c r="B93" s="24">
        <f t="shared" si="10"/>
        <v>50</v>
      </c>
      <c r="C93" s="25">
        <f>SUM(C94:C96)</f>
        <v>14</v>
      </c>
      <c r="D93" s="26">
        <f t="shared" si="11"/>
        <v>28.000000000000004</v>
      </c>
      <c r="E93" s="27">
        <f>SUM(E94:E96)</f>
        <v>2</v>
      </c>
      <c r="F93" s="29">
        <f t="shared" si="12"/>
        <v>4</v>
      </c>
      <c r="G93" s="28">
        <f>SUM(G94:G96)</f>
        <v>7</v>
      </c>
      <c r="H93" s="26">
        <f t="shared" si="13"/>
        <v>14.000000000000002</v>
      </c>
      <c r="I93" s="27">
        <f>SUM(I94:I96)</f>
        <v>0</v>
      </c>
      <c r="J93" s="29">
        <f t="shared" si="14"/>
        <v>0</v>
      </c>
      <c r="K93" s="28">
        <f>SUM(K94:K96)</f>
        <v>27</v>
      </c>
      <c r="L93" s="29">
        <f t="shared" si="15"/>
        <v>54</v>
      </c>
      <c r="M93" s="25">
        <f>SUM(M94:M96)</f>
        <v>41</v>
      </c>
      <c r="N93" s="26">
        <f t="shared" si="8"/>
        <v>82</v>
      </c>
      <c r="O93" s="27">
        <f>SUM(O94:O96)</f>
        <v>9</v>
      </c>
      <c r="P93" s="29">
        <f t="shared" si="9"/>
        <v>18</v>
      </c>
      <c r="Q93" s="1"/>
    </row>
    <row r="94" spans="1:17" s="48" customFormat="1" ht="12.75">
      <c r="A94" s="36" t="s">
        <v>97</v>
      </c>
      <c r="B94" s="30">
        <f t="shared" si="10"/>
        <v>9</v>
      </c>
      <c r="C94" s="31">
        <v>1</v>
      </c>
      <c r="D94" s="32">
        <f t="shared" si="11"/>
        <v>11.11111111111111</v>
      </c>
      <c r="E94" s="33">
        <v>0</v>
      </c>
      <c r="F94" s="34">
        <f t="shared" si="12"/>
        <v>0</v>
      </c>
      <c r="G94" s="35">
        <v>1</v>
      </c>
      <c r="H94" s="32">
        <f t="shared" si="13"/>
        <v>11.11111111111111</v>
      </c>
      <c r="I94" s="33">
        <v>0</v>
      </c>
      <c r="J94" s="34">
        <f t="shared" si="14"/>
        <v>0</v>
      </c>
      <c r="K94" s="35">
        <v>7</v>
      </c>
      <c r="L94" s="34">
        <f t="shared" si="15"/>
        <v>77.77777777777779</v>
      </c>
      <c r="M94" s="31">
        <v>7</v>
      </c>
      <c r="N94" s="32">
        <f t="shared" si="8"/>
        <v>77.77777777777779</v>
      </c>
      <c r="O94" s="33">
        <v>2</v>
      </c>
      <c r="P94" s="34">
        <f t="shared" si="9"/>
        <v>22.22222222222222</v>
      </c>
      <c r="Q94" s="47"/>
    </row>
    <row r="95" spans="1:17" s="48" customFormat="1" ht="12.75">
      <c r="A95" s="36" t="s">
        <v>98</v>
      </c>
      <c r="B95" s="30">
        <f t="shared" si="10"/>
        <v>40</v>
      </c>
      <c r="C95" s="31">
        <v>13</v>
      </c>
      <c r="D95" s="32">
        <f t="shared" si="11"/>
        <v>32.5</v>
      </c>
      <c r="E95" s="33">
        <v>2</v>
      </c>
      <c r="F95" s="34">
        <f t="shared" si="12"/>
        <v>5</v>
      </c>
      <c r="G95" s="35">
        <v>6</v>
      </c>
      <c r="H95" s="32">
        <f t="shared" si="13"/>
        <v>15</v>
      </c>
      <c r="I95" s="33">
        <v>0</v>
      </c>
      <c r="J95" s="34">
        <f t="shared" si="14"/>
        <v>0</v>
      </c>
      <c r="K95" s="35">
        <v>19</v>
      </c>
      <c r="L95" s="34">
        <f t="shared" si="15"/>
        <v>47.5</v>
      </c>
      <c r="M95" s="31">
        <v>33</v>
      </c>
      <c r="N95" s="32">
        <f t="shared" si="8"/>
        <v>82.5</v>
      </c>
      <c r="O95" s="33">
        <v>7</v>
      </c>
      <c r="P95" s="34">
        <f t="shared" si="9"/>
        <v>17.5</v>
      </c>
      <c r="Q95" s="47"/>
    </row>
    <row r="96" spans="1:18" s="38" customFormat="1" ht="14.25">
      <c r="A96" s="36" t="s">
        <v>99</v>
      </c>
      <c r="B96" s="30">
        <f t="shared" si="10"/>
        <v>1</v>
      </c>
      <c r="C96" s="31">
        <v>0</v>
      </c>
      <c r="D96" s="32">
        <f>C96/B96*100</f>
        <v>0</v>
      </c>
      <c r="E96" s="33">
        <v>0</v>
      </c>
      <c r="F96" s="34">
        <f>E96/B96*100</f>
        <v>0</v>
      </c>
      <c r="G96" s="35">
        <v>0</v>
      </c>
      <c r="H96" s="32">
        <f>G96/B96*100</f>
        <v>0</v>
      </c>
      <c r="I96" s="33">
        <v>0</v>
      </c>
      <c r="J96" s="34">
        <f>I96/B96*100</f>
        <v>0</v>
      </c>
      <c r="K96" s="35">
        <v>1</v>
      </c>
      <c r="L96" s="34">
        <f>K96/B96*100</f>
        <v>100</v>
      </c>
      <c r="M96" s="31">
        <v>1</v>
      </c>
      <c r="N96" s="32">
        <f t="shared" si="8"/>
        <v>100</v>
      </c>
      <c r="O96" s="33">
        <v>0</v>
      </c>
      <c r="P96" s="34">
        <f t="shared" si="9"/>
        <v>0</v>
      </c>
      <c r="Q96" s="51"/>
      <c r="R96" s="2"/>
    </row>
    <row r="97" spans="1:18" s="38" customFormat="1" ht="14.25">
      <c r="A97" s="118" t="s">
        <v>100</v>
      </c>
      <c r="B97" s="24">
        <f t="shared" si="10"/>
        <v>383</v>
      </c>
      <c r="C97" s="25">
        <f>SUM(C98:C99)</f>
        <v>66</v>
      </c>
      <c r="D97" s="26">
        <f t="shared" si="11"/>
        <v>17.232375979112273</v>
      </c>
      <c r="E97" s="27">
        <f>SUM(E98:E99)</f>
        <v>44</v>
      </c>
      <c r="F97" s="29">
        <f t="shared" si="12"/>
        <v>11.488250652741515</v>
      </c>
      <c r="G97" s="28">
        <f>SUM(G98:G99)</f>
        <v>76</v>
      </c>
      <c r="H97" s="26">
        <f t="shared" si="13"/>
        <v>19.843342036553523</v>
      </c>
      <c r="I97" s="27">
        <f>SUM(I98:I99)</f>
        <v>0</v>
      </c>
      <c r="J97" s="29">
        <f t="shared" si="14"/>
        <v>0</v>
      </c>
      <c r="K97" s="28">
        <f>SUM(K98:K99)</f>
        <v>197</v>
      </c>
      <c r="L97" s="29">
        <f t="shared" si="15"/>
        <v>51.43603133159269</v>
      </c>
      <c r="M97" s="25">
        <f>SUM(M98:M99)</f>
        <v>169</v>
      </c>
      <c r="N97" s="26">
        <f t="shared" si="8"/>
        <v>44.12532637075718</v>
      </c>
      <c r="O97" s="27">
        <f>SUM(O98:O99)</f>
        <v>214</v>
      </c>
      <c r="P97" s="29">
        <f t="shared" si="9"/>
        <v>55.87467362924282</v>
      </c>
      <c r="Q97" s="51"/>
      <c r="R97" s="2"/>
    </row>
    <row r="98" spans="1:18" s="38" customFormat="1" ht="14.25">
      <c r="A98" s="36" t="s">
        <v>101</v>
      </c>
      <c r="B98" s="30">
        <f t="shared" si="10"/>
        <v>378</v>
      </c>
      <c r="C98" s="31">
        <v>66</v>
      </c>
      <c r="D98" s="32">
        <f>C98/B98*100</f>
        <v>17.46031746031746</v>
      </c>
      <c r="E98" s="33">
        <v>44</v>
      </c>
      <c r="F98" s="34">
        <f>E98/B98*100</f>
        <v>11.64021164021164</v>
      </c>
      <c r="G98" s="35">
        <v>76</v>
      </c>
      <c r="H98" s="32">
        <f>G98/B98*100</f>
        <v>20.105820105820104</v>
      </c>
      <c r="I98" s="33">
        <v>0</v>
      </c>
      <c r="J98" s="34">
        <f>I98/B98*100</f>
        <v>0</v>
      </c>
      <c r="K98" s="35">
        <v>192</v>
      </c>
      <c r="L98" s="34">
        <f>K98/B98*100</f>
        <v>50.79365079365079</v>
      </c>
      <c r="M98" s="31">
        <v>168</v>
      </c>
      <c r="N98" s="32">
        <f t="shared" si="8"/>
        <v>44.44444444444444</v>
      </c>
      <c r="O98" s="33">
        <v>210</v>
      </c>
      <c r="P98" s="34">
        <f t="shared" si="9"/>
        <v>55.55555555555556</v>
      </c>
      <c r="Q98" s="51"/>
      <c r="R98" s="2"/>
    </row>
    <row r="99" spans="1:17" ht="14.25">
      <c r="A99" s="36" t="s">
        <v>102</v>
      </c>
      <c r="B99" s="30">
        <f t="shared" si="10"/>
        <v>5</v>
      </c>
      <c r="C99" s="31">
        <v>0</v>
      </c>
      <c r="D99" s="32">
        <f>C99/B99*100</f>
        <v>0</v>
      </c>
      <c r="E99" s="33">
        <v>0</v>
      </c>
      <c r="F99" s="34">
        <f>E99/B99*100</f>
        <v>0</v>
      </c>
      <c r="G99" s="35">
        <v>0</v>
      </c>
      <c r="H99" s="32">
        <v>0</v>
      </c>
      <c r="I99" s="33">
        <v>0</v>
      </c>
      <c r="J99" s="34">
        <f>I99/B99*100</f>
        <v>0</v>
      </c>
      <c r="K99" s="35">
        <v>5</v>
      </c>
      <c r="L99" s="34">
        <f>K99/B99*100</f>
        <v>100</v>
      </c>
      <c r="M99" s="31">
        <v>1</v>
      </c>
      <c r="N99" s="32">
        <f t="shared" si="8"/>
        <v>20</v>
      </c>
      <c r="O99" s="33">
        <v>4</v>
      </c>
      <c r="P99" s="34">
        <f t="shared" si="9"/>
        <v>80</v>
      </c>
      <c r="Q99" s="1"/>
    </row>
    <row r="100" spans="1:17" ht="14.25">
      <c r="A100" s="79" t="s">
        <v>103</v>
      </c>
      <c r="B100" s="40">
        <f t="shared" si="10"/>
        <v>2287</v>
      </c>
      <c r="C100" s="25">
        <f>SUM(C101:C102)</f>
        <v>718</v>
      </c>
      <c r="D100" s="26">
        <f t="shared" si="11"/>
        <v>31.394840402273722</v>
      </c>
      <c r="E100" s="27">
        <f>SUM(E101:E102)</f>
        <v>291</v>
      </c>
      <c r="F100" s="29">
        <f t="shared" si="12"/>
        <v>12.724092697857456</v>
      </c>
      <c r="G100" s="28">
        <f>SUM(G101:G102)</f>
        <v>522</v>
      </c>
      <c r="H100" s="26">
        <f t="shared" si="13"/>
        <v>22.824661128115434</v>
      </c>
      <c r="I100" s="27">
        <f>SUM(I101:I102)</f>
        <v>3</v>
      </c>
      <c r="J100" s="29">
        <f t="shared" si="14"/>
        <v>0.13117621337997376</v>
      </c>
      <c r="K100" s="28">
        <f>SUM(K101:K102)</f>
        <v>753</v>
      </c>
      <c r="L100" s="29">
        <f t="shared" si="15"/>
        <v>32.92522955837342</v>
      </c>
      <c r="M100" s="25">
        <f>SUM(M101:M102)</f>
        <v>550</v>
      </c>
      <c r="N100" s="26">
        <f t="shared" si="8"/>
        <v>24.04897245299519</v>
      </c>
      <c r="O100" s="50">
        <f>SUM(O101:O102)</f>
        <v>1737</v>
      </c>
      <c r="P100" s="29">
        <f t="shared" si="9"/>
        <v>75.95102754700481</v>
      </c>
      <c r="Q100" s="1"/>
    </row>
    <row r="101" spans="1:17" ht="14.25">
      <c r="A101" s="124" t="s">
        <v>104</v>
      </c>
      <c r="B101" s="52">
        <f t="shared" si="10"/>
        <v>2275</v>
      </c>
      <c r="C101" s="31">
        <v>714</v>
      </c>
      <c r="D101" s="32">
        <f t="shared" si="11"/>
        <v>31.384615384615383</v>
      </c>
      <c r="E101" s="33">
        <v>289</v>
      </c>
      <c r="F101" s="34">
        <f t="shared" si="12"/>
        <v>12.703296703296704</v>
      </c>
      <c r="G101" s="35">
        <v>519</v>
      </c>
      <c r="H101" s="32">
        <f t="shared" si="13"/>
        <v>22.813186813186814</v>
      </c>
      <c r="I101" s="33">
        <v>3</v>
      </c>
      <c r="J101" s="34">
        <f t="shared" si="14"/>
        <v>0.13186813186813187</v>
      </c>
      <c r="K101" s="35">
        <v>750</v>
      </c>
      <c r="L101" s="34">
        <f t="shared" si="15"/>
        <v>32.967032967032964</v>
      </c>
      <c r="M101" s="31">
        <v>546</v>
      </c>
      <c r="N101" s="32">
        <f t="shared" si="8"/>
        <v>24</v>
      </c>
      <c r="O101" s="53">
        <v>1729</v>
      </c>
      <c r="P101" s="34">
        <f t="shared" si="9"/>
        <v>76</v>
      </c>
      <c r="Q101" s="1"/>
    </row>
    <row r="102" spans="1:17" ht="14.25">
      <c r="A102" s="121" t="s">
        <v>105</v>
      </c>
      <c r="B102" s="52">
        <f t="shared" si="10"/>
        <v>12</v>
      </c>
      <c r="C102" s="31">
        <v>4</v>
      </c>
      <c r="D102" s="32">
        <f>C102/B102*100</f>
        <v>33.33333333333333</v>
      </c>
      <c r="E102" s="33">
        <v>2</v>
      </c>
      <c r="F102" s="34">
        <f>E102/B102*100</f>
        <v>16.666666666666664</v>
      </c>
      <c r="G102" s="35">
        <v>3</v>
      </c>
      <c r="H102" s="32">
        <f>G102/B102*100</f>
        <v>25</v>
      </c>
      <c r="I102" s="33">
        <v>0</v>
      </c>
      <c r="J102" s="34">
        <f>I102/B102*100</f>
        <v>0</v>
      </c>
      <c r="K102" s="35">
        <v>3</v>
      </c>
      <c r="L102" s="34">
        <f>K102/B102*100</f>
        <v>25</v>
      </c>
      <c r="M102" s="31">
        <v>4</v>
      </c>
      <c r="N102" s="32">
        <f t="shared" si="8"/>
        <v>33.33333333333333</v>
      </c>
      <c r="O102" s="53">
        <v>8</v>
      </c>
      <c r="P102" s="34">
        <f t="shared" si="9"/>
        <v>66.66666666666666</v>
      </c>
      <c r="Q102" s="1"/>
    </row>
    <row r="103" spans="1:17" ht="14.25">
      <c r="A103" s="120" t="s">
        <v>106</v>
      </c>
      <c r="B103" s="24">
        <f t="shared" si="10"/>
        <v>84</v>
      </c>
      <c r="C103" s="25">
        <v>26</v>
      </c>
      <c r="D103" s="26">
        <f>C103/B103*100</f>
        <v>30.952380952380953</v>
      </c>
      <c r="E103" s="27">
        <v>5</v>
      </c>
      <c r="F103" s="29">
        <f>E103/B103*100</f>
        <v>5.952380952380952</v>
      </c>
      <c r="G103" s="28">
        <v>16</v>
      </c>
      <c r="H103" s="26">
        <f>G103/B103*100</f>
        <v>19.047619047619047</v>
      </c>
      <c r="I103" s="27">
        <v>0</v>
      </c>
      <c r="J103" s="29">
        <f>I103/B103*100</f>
        <v>0</v>
      </c>
      <c r="K103" s="28">
        <v>37</v>
      </c>
      <c r="L103" s="29">
        <f>K103/B103*100</f>
        <v>44.047619047619044</v>
      </c>
      <c r="M103" s="25">
        <v>33</v>
      </c>
      <c r="N103" s="26">
        <f t="shared" si="8"/>
        <v>39.285714285714285</v>
      </c>
      <c r="O103" s="27">
        <v>51</v>
      </c>
      <c r="P103" s="29">
        <f t="shared" si="9"/>
        <v>60.71428571428571</v>
      </c>
      <c r="Q103" s="1"/>
    </row>
    <row r="104" spans="1:17" ht="14.25">
      <c r="A104" s="36" t="s">
        <v>107</v>
      </c>
      <c r="B104" s="30">
        <f t="shared" si="10"/>
        <v>84</v>
      </c>
      <c r="C104" s="31">
        <v>26</v>
      </c>
      <c r="D104" s="32">
        <f>C104/B104*100</f>
        <v>30.952380952380953</v>
      </c>
      <c r="E104" s="33">
        <v>5</v>
      </c>
      <c r="F104" s="34">
        <f>E104/B104*100</f>
        <v>5.952380952380952</v>
      </c>
      <c r="G104" s="35">
        <v>16</v>
      </c>
      <c r="H104" s="32">
        <f>G104/B104*100</f>
        <v>19.047619047619047</v>
      </c>
      <c r="I104" s="33">
        <v>0</v>
      </c>
      <c r="J104" s="34">
        <f>I104/B104*100</f>
        <v>0</v>
      </c>
      <c r="K104" s="35">
        <v>37</v>
      </c>
      <c r="L104" s="34">
        <f>K104/B104*100</f>
        <v>44.047619047619044</v>
      </c>
      <c r="M104" s="31">
        <v>33</v>
      </c>
      <c r="N104" s="32">
        <f t="shared" si="8"/>
        <v>39.285714285714285</v>
      </c>
      <c r="O104" s="33">
        <v>51</v>
      </c>
      <c r="P104" s="34">
        <f t="shared" si="9"/>
        <v>60.71428571428571</v>
      </c>
      <c r="Q104" s="1"/>
    </row>
    <row r="105" spans="1:17" ht="14.25">
      <c r="A105" s="122" t="s">
        <v>108</v>
      </c>
      <c r="B105" s="24">
        <f t="shared" si="10"/>
        <v>134</v>
      </c>
      <c r="C105" s="25">
        <f>SUM(C106:C109)</f>
        <v>8</v>
      </c>
      <c r="D105" s="26">
        <f t="shared" si="11"/>
        <v>5.970149253731343</v>
      </c>
      <c r="E105" s="25">
        <f>SUM(E106:E109)</f>
        <v>13</v>
      </c>
      <c r="F105" s="29">
        <f t="shared" si="12"/>
        <v>9.701492537313433</v>
      </c>
      <c r="G105" s="25">
        <f>SUM(G106:G109)</f>
        <v>59</v>
      </c>
      <c r="H105" s="26">
        <f t="shared" si="13"/>
        <v>44.02985074626866</v>
      </c>
      <c r="I105" s="25">
        <f>SUM(I106:I109)</f>
        <v>0</v>
      </c>
      <c r="J105" s="29">
        <f t="shared" si="14"/>
        <v>0</v>
      </c>
      <c r="K105" s="25">
        <f>SUM(K106:K109)</f>
        <v>54</v>
      </c>
      <c r="L105" s="29">
        <f t="shared" si="15"/>
        <v>40.298507462686565</v>
      </c>
      <c r="M105" s="25">
        <f>SUM(M106:M109)</f>
        <v>38</v>
      </c>
      <c r="N105" s="26">
        <f t="shared" si="8"/>
        <v>28.35820895522388</v>
      </c>
      <c r="O105" s="25">
        <f>SUM(O106:O109)</f>
        <v>96</v>
      </c>
      <c r="P105" s="29">
        <f t="shared" si="9"/>
        <v>71.64179104477611</v>
      </c>
      <c r="Q105" s="1"/>
    </row>
    <row r="106" spans="1:17" ht="14.25">
      <c r="A106" s="36" t="s">
        <v>109</v>
      </c>
      <c r="B106" s="30">
        <f t="shared" si="10"/>
        <v>35</v>
      </c>
      <c r="C106" s="31">
        <v>4</v>
      </c>
      <c r="D106" s="32">
        <f t="shared" si="11"/>
        <v>11.428571428571429</v>
      </c>
      <c r="E106" s="33">
        <v>6</v>
      </c>
      <c r="F106" s="34">
        <f t="shared" si="12"/>
        <v>17.142857142857142</v>
      </c>
      <c r="G106" s="35">
        <v>4</v>
      </c>
      <c r="H106" s="32">
        <f t="shared" si="13"/>
        <v>11.428571428571429</v>
      </c>
      <c r="I106" s="33">
        <v>0</v>
      </c>
      <c r="J106" s="34">
        <f t="shared" si="14"/>
        <v>0</v>
      </c>
      <c r="K106" s="35">
        <v>21</v>
      </c>
      <c r="L106" s="34">
        <f t="shared" si="15"/>
        <v>60</v>
      </c>
      <c r="M106" s="31">
        <v>11</v>
      </c>
      <c r="N106" s="32">
        <f t="shared" si="8"/>
        <v>31.428571428571427</v>
      </c>
      <c r="O106" s="33">
        <v>24</v>
      </c>
      <c r="P106" s="34">
        <f t="shared" si="9"/>
        <v>68.57142857142857</v>
      </c>
      <c r="Q106" s="1"/>
    </row>
    <row r="107" spans="1:17" ht="14.25">
      <c r="A107" s="36" t="s">
        <v>110</v>
      </c>
      <c r="B107" s="30">
        <f t="shared" si="10"/>
        <v>15</v>
      </c>
      <c r="C107" s="31">
        <v>1</v>
      </c>
      <c r="D107" s="32">
        <f t="shared" si="11"/>
        <v>6.666666666666667</v>
      </c>
      <c r="E107" s="33">
        <v>0</v>
      </c>
      <c r="F107" s="34">
        <f t="shared" si="12"/>
        <v>0</v>
      </c>
      <c r="G107" s="35">
        <v>5</v>
      </c>
      <c r="H107" s="32">
        <f t="shared" si="13"/>
        <v>33.33333333333333</v>
      </c>
      <c r="I107" s="33">
        <v>0</v>
      </c>
      <c r="J107" s="34">
        <f t="shared" si="14"/>
        <v>0</v>
      </c>
      <c r="K107" s="35">
        <v>9</v>
      </c>
      <c r="L107" s="34">
        <f t="shared" si="15"/>
        <v>60</v>
      </c>
      <c r="M107" s="31">
        <v>3</v>
      </c>
      <c r="N107" s="32">
        <f t="shared" si="8"/>
        <v>20</v>
      </c>
      <c r="O107" s="33">
        <v>12</v>
      </c>
      <c r="P107" s="34">
        <f t="shared" si="9"/>
        <v>80</v>
      </c>
      <c r="Q107" s="1"/>
    </row>
    <row r="108" spans="1:17" ht="14.25">
      <c r="A108" s="36" t="s">
        <v>111</v>
      </c>
      <c r="B108" s="30">
        <f t="shared" si="10"/>
        <v>12</v>
      </c>
      <c r="C108" s="31">
        <v>1</v>
      </c>
      <c r="D108" s="32">
        <f t="shared" si="11"/>
        <v>8.333333333333332</v>
      </c>
      <c r="E108" s="33">
        <v>3</v>
      </c>
      <c r="F108" s="34">
        <f t="shared" si="12"/>
        <v>25</v>
      </c>
      <c r="G108" s="35">
        <v>3</v>
      </c>
      <c r="H108" s="32">
        <f t="shared" si="13"/>
        <v>25</v>
      </c>
      <c r="I108" s="33">
        <v>0</v>
      </c>
      <c r="J108" s="34">
        <f t="shared" si="14"/>
        <v>0</v>
      </c>
      <c r="K108" s="35">
        <v>5</v>
      </c>
      <c r="L108" s="34">
        <f t="shared" si="15"/>
        <v>41.66666666666667</v>
      </c>
      <c r="M108" s="31">
        <v>4</v>
      </c>
      <c r="N108" s="32">
        <f t="shared" si="8"/>
        <v>33.33333333333333</v>
      </c>
      <c r="O108" s="33">
        <v>8</v>
      </c>
      <c r="P108" s="34">
        <f t="shared" si="9"/>
        <v>66.66666666666666</v>
      </c>
      <c r="Q108" s="1"/>
    </row>
    <row r="109" spans="1:17" ht="14.25">
      <c r="A109" s="36" t="s">
        <v>112</v>
      </c>
      <c r="B109" s="30">
        <f t="shared" si="10"/>
        <v>72</v>
      </c>
      <c r="C109" s="31">
        <v>2</v>
      </c>
      <c r="D109" s="32">
        <f t="shared" si="11"/>
        <v>2.7777777777777777</v>
      </c>
      <c r="E109" s="33">
        <v>4</v>
      </c>
      <c r="F109" s="34">
        <f t="shared" si="12"/>
        <v>5.555555555555555</v>
      </c>
      <c r="G109" s="35">
        <v>47</v>
      </c>
      <c r="H109" s="32">
        <f t="shared" si="13"/>
        <v>65.27777777777779</v>
      </c>
      <c r="I109" s="33">
        <v>0</v>
      </c>
      <c r="J109" s="34">
        <f t="shared" si="14"/>
        <v>0</v>
      </c>
      <c r="K109" s="35">
        <v>19</v>
      </c>
      <c r="L109" s="34">
        <f t="shared" si="15"/>
        <v>26.38888888888889</v>
      </c>
      <c r="M109" s="31">
        <v>20</v>
      </c>
      <c r="N109" s="32">
        <f t="shared" si="8"/>
        <v>27.77777777777778</v>
      </c>
      <c r="O109" s="33">
        <v>52</v>
      </c>
      <c r="P109" s="34">
        <f t="shared" si="9"/>
        <v>72.22222222222221</v>
      </c>
      <c r="Q109" s="1"/>
    </row>
    <row r="110" spans="1:17" ht="14.25">
      <c r="A110" s="120" t="s">
        <v>113</v>
      </c>
      <c r="B110" s="24">
        <f t="shared" si="10"/>
        <v>451</v>
      </c>
      <c r="C110" s="25">
        <f>SUM(C111:C113)</f>
        <v>78</v>
      </c>
      <c r="D110" s="26">
        <f t="shared" si="11"/>
        <v>17.29490022172949</v>
      </c>
      <c r="E110" s="27">
        <f>SUM(E111:E113)</f>
        <v>85</v>
      </c>
      <c r="F110" s="29">
        <f t="shared" si="12"/>
        <v>18.8470066518847</v>
      </c>
      <c r="G110" s="28">
        <f>SUM(G111:G113)</f>
        <v>127</v>
      </c>
      <c r="H110" s="26">
        <f t="shared" si="13"/>
        <v>28.159645232815965</v>
      </c>
      <c r="I110" s="27">
        <f>SUM(I111:I113)</f>
        <v>3</v>
      </c>
      <c r="J110" s="29">
        <f t="shared" si="14"/>
        <v>0.6651884700665188</v>
      </c>
      <c r="K110" s="28">
        <f>SUM(K111:K113)</f>
        <v>158</v>
      </c>
      <c r="L110" s="29">
        <f t="shared" si="15"/>
        <v>35.033259423503324</v>
      </c>
      <c r="M110" s="25">
        <f>SUM(M111:M113)</f>
        <v>110</v>
      </c>
      <c r="N110" s="26">
        <f t="shared" si="8"/>
        <v>24.390243902439025</v>
      </c>
      <c r="O110" s="27">
        <f>SUM(O111:O113)</f>
        <v>341</v>
      </c>
      <c r="P110" s="29">
        <f t="shared" si="9"/>
        <v>75.60975609756098</v>
      </c>
      <c r="Q110" s="1"/>
    </row>
    <row r="111" spans="1:17" s="48" customFormat="1" ht="12.75">
      <c r="A111" s="36" t="s">
        <v>114</v>
      </c>
      <c r="B111" s="30">
        <f t="shared" si="10"/>
        <v>3</v>
      </c>
      <c r="C111" s="31">
        <v>1</v>
      </c>
      <c r="D111" s="32">
        <f t="shared" si="11"/>
        <v>33.33333333333333</v>
      </c>
      <c r="E111" s="33">
        <v>1</v>
      </c>
      <c r="F111" s="34">
        <f t="shared" si="12"/>
        <v>33.33333333333333</v>
      </c>
      <c r="G111" s="35">
        <v>0</v>
      </c>
      <c r="H111" s="32">
        <f t="shared" si="13"/>
        <v>0</v>
      </c>
      <c r="I111" s="33">
        <v>0</v>
      </c>
      <c r="J111" s="34">
        <f t="shared" si="14"/>
        <v>0</v>
      </c>
      <c r="K111" s="35">
        <v>1</v>
      </c>
      <c r="L111" s="34">
        <f t="shared" si="15"/>
        <v>33.33333333333333</v>
      </c>
      <c r="M111" s="31">
        <v>0</v>
      </c>
      <c r="N111" s="32">
        <f t="shared" si="8"/>
        <v>0</v>
      </c>
      <c r="O111" s="33">
        <v>3</v>
      </c>
      <c r="P111" s="34">
        <f t="shared" si="9"/>
        <v>100</v>
      </c>
      <c r="Q111" s="47"/>
    </row>
    <row r="112" spans="1:17" s="48" customFormat="1" ht="12.75">
      <c r="A112" s="36" t="s">
        <v>115</v>
      </c>
      <c r="B112" s="30">
        <f t="shared" si="10"/>
        <v>447</v>
      </c>
      <c r="C112" s="31">
        <v>77</v>
      </c>
      <c r="D112" s="32">
        <f t="shared" si="11"/>
        <v>17.225950782997764</v>
      </c>
      <c r="E112" s="33">
        <v>83</v>
      </c>
      <c r="F112" s="34">
        <f t="shared" si="12"/>
        <v>18.568232662192393</v>
      </c>
      <c r="G112" s="35">
        <v>127</v>
      </c>
      <c r="H112" s="32">
        <f t="shared" si="13"/>
        <v>28.41163310961969</v>
      </c>
      <c r="I112" s="33">
        <v>3</v>
      </c>
      <c r="J112" s="34">
        <f t="shared" si="14"/>
        <v>0.6711409395973155</v>
      </c>
      <c r="K112" s="35">
        <v>157</v>
      </c>
      <c r="L112" s="34">
        <f t="shared" si="15"/>
        <v>35.123042505592835</v>
      </c>
      <c r="M112" s="31">
        <v>110</v>
      </c>
      <c r="N112" s="32">
        <f t="shared" si="8"/>
        <v>24.60850111856823</v>
      </c>
      <c r="O112" s="33">
        <v>337</v>
      </c>
      <c r="P112" s="34">
        <f t="shared" si="9"/>
        <v>75.39149888143176</v>
      </c>
      <c r="Q112" s="47"/>
    </row>
    <row r="113" spans="1:17" s="58" customFormat="1" ht="12.75">
      <c r="A113" s="36" t="s">
        <v>116</v>
      </c>
      <c r="B113" s="30">
        <f t="shared" si="10"/>
        <v>1</v>
      </c>
      <c r="C113" s="31">
        <v>0</v>
      </c>
      <c r="D113" s="32">
        <f>C113/B113*100</f>
        <v>0</v>
      </c>
      <c r="E113" s="33">
        <v>1</v>
      </c>
      <c r="F113" s="34">
        <f>E113/B113*100</f>
        <v>100</v>
      </c>
      <c r="G113" s="35">
        <v>0</v>
      </c>
      <c r="H113" s="32">
        <f>G113/B113*100</f>
        <v>0</v>
      </c>
      <c r="I113" s="33">
        <v>0</v>
      </c>
      <c r="J113" s="34">
        <f>I113/B113*100</f>
        <v>0</v>
      </c>
      <c r="K113" s="35">
        <v>0</v>
      </c>
      <c r="L113" s="34">
        <f>K113/B113*100</f>
        <v>0</v>
      </c>
      <c r="M113" s="31">
        <v>0</v>
      </c>
      <c r="N113" s="32">
        <f t="shared" si="8"/>
        <v>0</v>
      </c>
      <c r="O113" s="33">
        <v>1</v>
      </c>
      <c r="P113" s="34">
        <f t="shared" si="9"/>
        <v>100</v>
      </c>
      <c r="Q113" s="57"/>
    </row>
    <row r="114" spans="1:17" s="48" customFormat="1" ht="12.75">
      <c r="A114" s="118" t="s">
        <v>117</v>
      </c>
      <c r="B114" s="24">
        <f t="shared" si="10"/>
        <v>285</v>
      </c>
      <c r="C114" s="25">
        <f>SUM(C115:C116)</f>
        <v>58</v>
      </c>
      <c r="D114" s="29">
        <f t="shared" si="11"/>
        <v>20.350877192982455</v>
      </c>
      <c r="E114" s="28">
        <f>SUM(E115:E116)</f>
        <v>20</v>
      </c>
      <c r="F114" s="29">
        <f t="shared" si="12"/>
        <v>7.017543859649122</v>
      </c>
      <c r="G114" s="28">
        <f>SUM(G115:G116)</f>
        <v>21</v>
      </c>
      <c r="H114" s="29">
        <f t="shared" si="13"/>
        <v>7.368421052631578</v>
      </c>
      <c r="I114" s="28">
        <f>SUM(I115:I116)</f>
        <v>0</v>
      </c>
      <c r="J114" s="29">
        <f t="shared" si="14"/>
        <v>0</v>
      </c>
      <c r="K114" s="28">
        <f>SUM(K115:K116)</f>
        <v>186</v>
      </c>
      <c r="L114" s="29">
        <f t="shared" si="15"/>
        <v>65.26315789473685</v>
      </c>
      <c r="M114" s="25">
        <f>SUM(M115:M116)</f>
        <v>86</v>
      </c>
      <c r="N114" s="26">
        <f t="shared" si="8"/>
        <v>30.175438596491226</v>
      </c>
      <c r="O114" s="27">
        <f>SUM(O115:O116)</f>
        <v>199</v>
      </c>
      <c r="P114" s="29">
        <f t="shared" si="9"/>
        <v>69.82456140350877</v>
      </c>
      <c r="Q114" s="47"/>
    </row>
    <row r="115" spans="1:17" ht="14.25">
      <c r="A115" s="36" t="s">
        <v>118</v>
      </c>
      <c r="B115" s="30">
        <f t="shared" si="10"/>
        <v>277</v>
      </c>
      <c r="C115" s="31">
        <v>54</v>
      </c>
      <c r="D115" s="34">
        <f>C115/B115*100</f>
        <v>19.494584837545126</v>
      </c>
      <c r="E115" s="35">
        <v>19</v>
      </c>
      <c r="F115" s="34">
        <f>E115/B115*100</f>
        <v>6.859205776173286</v>
      </c>
      <c r="G115" s="35">
        <v>21</v>
      </c>
      <c r="H115" s="34">
        <f>G115/B115*100</f>
        <v>7.581227436823104</v>
      </c>
      <c r="I115" s="35">
        <v>0</v>
      </c>
      <c r="J115" s="34">
        <f>I115/B115*100</f>
        <v>0</v>
      </c>
      <c r="K115" s="35">
        <v>183</v>
      </c>
      <c r="L115" s="34">
        <f>K115/B115*100</f>
        <v>66.06498194945848</v>
      </c>
      <c r="M115" s="31">
        <v>83</v>
      </c>
      <c r="N115" s="32">
        <f t="shared" si="8"/>
        <v>29.96389891696751</v>
      </c>
      <c r="O115" s="33">
        <v>194</v>
      </c>
      <c r="P115" s="34">
        <f t="shared" si="9"/>
        <v>70.03610108303249</v>
      </c>
      <c r="Q115" s="1"/>
    </row>
    <row r="116" spans="1:17" s="48" customFormat="1" ht="12.75">
      <c r="A116" s="36" t="s">
        <v>119</v>
      </c>
      <c r="B116" s="30">
        <f t="shared" si="10"/>
        <v>8</v>
      </c>
      <c r="C116" s="31">
        <v>4</v>
      </c>
      <c r="D116" s="34">
        <f>C116/B116*100</f>
        <v>50</v>
      </c>
      <c r="E116" s="35">
        <v>1</v>
      </c>
      <c r="F116" s="34">
        <f>E116/B116*100</f>
        <v>12.5</v>
      </c>
      <c r="G116" s="35">
        <v>0</v>
      </c>
      <c r="H116" s="34">
        <f>G116/B116*100</f>
        <v>0</v>
      </c>
      <c r="I116" s="35">
        <v>0</v>
      </c>
      <c r="J116" s="34">
        <f>I116/B116*100</f>
        <v>0</v>
      </c>
      <c r="K116" s="35">
        <v>3</v>
      </c>
      <c r="L116" s="34">
        <f>K116/B116*100</f>
        <v>37.5</v>
      </c>
      <c r="M116" s="31">
        <v>3</v>
      </c>
      <c r="N116" s="32">
        <f t="shared" si="8"/>
        <v>37.5</v>
      </c>
      <c r="O116" s="33">
        <v>5</v>
      </c>
      <c r="P116" s="34">
        <f t="shared" si="9"/>
        <v>62.5</v>
      </c>
      <c r="Q116" s="47"/>
    </row>
    <row r="117" spans="1:17" s="48" customFormat="1" ht="12.75">
      <c r="A117" s="118" t="s">
        <v>120</v>
      </c>
      <c r="B117" s="54">
        <f t="shared" si="10"/>
        <v>84</v>
      </c>
      <c r="C117" s="25">
        <f>SUM(C118:C118)</f>
        <v>14</v>
      </c>
      <c r="D117" s="55">
        <f t="shared" si="11"/>
        <v>16.666666666666664</v>
      </c>
      <c r="E117" s="28">
        <f>SUM(E118:E118)</f>
        <v>13</v>
      </c>
      <c r="F117" s="55">
        <f t="shared" si="12"/>
        <v>15.476190476190476</v>
      </c>
      <c r="G117" s="28">
        <f>SUM(G118:G118)</f>
        <v>16</v>
      </c>
      <c r="H117" s="55">
        <f t="shared" si="13"/>
        <v>19.047619047619047</v>
      </c>
      <c r="I117" s="28">
        <f>SUM(I118:I118)</f>
        <v>0</v>
      </c>
      <c r="J117" s="55">
        <f t="shared" si="14"/>
        <v>0</v>
      </c>
      <c r="K117" s="28">
        <f>SUM(K118:K118)</f>
        <v>41</v>
      </c>
      <c r="L117" s="55">
        <f t="shared" si="15"/>
        <v>48.80952380952381</v>
      </c>
      <c r="M117" s="25">
        <f>SUM(M118:M118)</f>
        <v>23</v>
      </c>
      <c r="N117" s="56">
        <f t="shared" si="8"/>
        <v>27.380952380952383</v>
      </c>
      <c r="O117" s="27">
        <f>SUM(O118:O118)</f>
        <v>61</v>
      </c>
      <c r="P117" s="55">
        <f t="shared" si="9"/>
        <v>72.61904761904762</v>
      </c>
      <c r="Q117" s="47"/>
    </row>
    <row r="118" spans="1:17" ht="14.25">
      <c r="A118" s="36" t="s">
        <v>121</v>
      </c>
      <c r="B118" s="30">
        <f t="shared" si="10"/>
        <v>84</v>
      </c>
      <c r="C118" s="31">
        <v>14</v>
      </c>
      <c r="D118" s="34">
        <f>C118/B118*100</f>
        <v>16.666666666666664</v>
      </c>
      <c r="E118" s="35">
        <v>13</v>
      </c>
      <c r="F118" s="34">
        <f>E118/B118*100</f>
        <v>15.476190476190476</v>
      </c>
      <c r="G118" s="35">
        <v>16</v>
      </c>
      <c r="H118" s="34">
        <f>G118/B118*100</f>
        <v>19.047619047619047</v>
      </c>
      <c r="I118" s="35">
        <v>0</v>
      </c>
      <c r="J118" s="34">
        <f>I118/B118*100</f>
        <v>0</v>
      </c>
      <c r="K118" s="35">
        <v>41</v>
      </c>
      <c r="L118" s="34">
        <f>K118/B118*100</f>
        <v>48.80952380952381</v>
      </c>
      <c r="M118" s="31">
        <v>23</v>
      </c>
      <c r="N118" s="32">
        <f t="shared" si="8"/>
        <v>27.380952380952383</v>
      </c>
      <c r="O118" s="33">
        <v>61</v>
      </c>
      <c r="P118" s="34">
        <f t="shared" si="9"/>
        <v>72.61904761904762</v>
      </c>
      <c r="Q118" s="39"/>
    </row>
    <row r="119" spans="1:17" ht="14.25">
      <c r="A119" s="122" t="s">
        <v>122</v>
      </c>
      <c r="B119" s="24">
        <f t="shared" si="10"/>
        <v>64</v>
      </c>
      <c r="C119" s="25">
        <f>SUM(C120:C121)</f>
        <v>9</v>
      </c>
      <c r="D119" s="29">
        <f t="shared" si="11"/>
        <v>14.0625</v>
      </c>
      <c r="E119" s="28">
        <f>SUM(E120:E121)</f>
        <v>7</v>
      </c>
      <c r="F119" s="29">
        <f t="shared" si="12"/>
        <v>10.9375</v>
      </c>
      <c r="G119" s="28">
        <f>SUM(G120:G121)</f>
        <v>15</v>
      </c>
      <c r="H119" s="29">
        <f t="shared" si="13"/>
        <v>23.4375</v>
      </c>
      <c r="I119" s="28">
        <f>SUM(I120:I121)</f>
        <v>0</v>
      </c>
      <c r="J119" s="29">
        <f t="shared" si="14"/>
        <v>0</v>
      </c>
      <c r="K119" s="28">
        <f>SUM(K120:K121)</f>
        <v>33</v>
      </c>
      <c r="L119" s="29">
        <f t="shared" si="15"/>
        <v>51.5625</v>
      </c>
      <c r="M119" s="25">
        <f>SUM(M120:M121)</f>
        <v>27</v>
      </c>
      <c r="N119" s="26">
        <f t="shared" si="8"/>
        <v>42.1875</v>
      </c>
      <c r="O119" s="27">
        <f>SUM(O120:O121)</f>
        <v>37</v>
      </c>
      <c r="P119" s="29">
        <f t="shared" si="9"/>
        <v>57.8125</v>
      </c>
      <c r="Q119" s="1"/>
    </row>
    <row r="120" spans="1:17" ht="14.25">
      <c r="A120" s="36" t="s">
        <v>123</v>
      </c>
      <c r="B120" s="59">
        <f t="shared" si="10"/>
        <v>63</v>
      </c>
      <c r="C120" s="60">
        <v>8</v>
      </c>
      <c r="D120" s="61">
        <f>C120/B120*100</f>
        <v>12.698412698412698</v>
      </c>
      <c r="E120" s="62">
        <v>7</v>
      </c>
      <c r="F120" s="61">
        <f>E120/B120*100</f>
        <v>11.11111111111111</v>
      </c>
      <c r="G120" s="62">
        <v>15</v>
      </c>
      <c r="H120" s="61">
        <f>G120/B120*100</f>
        <v>23.809523809523807</v>
      </c>
      <c r="I120" s="62">
        <v>0</v>
      </c>
      <c r="J120" s="61">
        <f>I120/B120*100</f>
        <v>0</v>
      </c>
      <c r="K120" s="62">
        <v>33</v>
      </c>
      <c r="L120" s="61">
        <f>K120/B120*100</f>
        <v>52.38095238095239</v>
      </c>
      <c r="M120" s="60">
        <v>26</v>
      </c>
      <c r="N120" s="63">
        <f t="shared" si="8"/>
        <v>41.269841269841265</v>
      </c>
      <c r="O120" s="64">
        <v>37</v>
      </c>
      <c r="P120" s="61">
        <f t="shared" si="9"/>
        <v>58.730158730158735</v>
      </c>
      <c r="Q120" s="1"/>
    </row>
    <row r="121" spans="1:17" ht="14.25">
      <c r="A121" s="36" t="s">
        <v>124</v>
      </c>
      <c r="B121" s="59">
        <f t="shared" si="10"/>
        <v>1</v>
      </c>
      <c r="C121" s="60">
        <v>1</v>
      </c>
      <c r="D121" s="61">
        <f>C121/B121*100</f>
        <v>100</v>
      </c>
      <c r="E121" s="62">
        <v>0</v>
      </c>
      <c r="F121" s="61">
        <f>E121/B121*100</f>
        <v>0</v>
      </c>
      <c r="G121" s="62">
        <v>0</v>
      </c>
      <c r="H121" s="61">
        <f>G121/B121*100</f>
        <v>0</v>
      </c>
      <c r="I121" s="62">
        <v>0</v>
      </c>
      <c r="J121" s="61">
        <f>I121/B121*100</f>
        <v>0</v>
      </c>
      <c r="K121" s="62">
        <v>0</v>
      </c>
      <c r="L121" s="61">
        <f>K121/B121*100</f>
        <v>0</v>
      </c>
      <c r="M121" s="60">
        <v>1</v>
      </c>
      <c r="N121" s="63">
        <f t="shared" si="8"/>
        <v>100</v>
      </c>
      <c r="O121" s="64">
        <v>0</v>
      </c>
      <c r="P121" s="61">
        <f t="shared" si="9"/>
        <v>0</v>
      </c>
      <c r="Q121" s="1"/>
    </row>
    <row r="122" spans="1:17" ht="14.25">
      <c r="A122" s="79" t="s">
        <v>125</v>
      </c>
      <c r="B122" s="24">
        <f t="shared" si="10"/>
        <v>72</v>
      </c>
      <c r="C122" s="25">
        <f>SUM(C123:C125)</f>
        <v>18</v>
      </c>
      <c r="D122" s="29">
        <f t="shared" si="11"/>
        <v>25</v>
      </c>
      <c r="E122" s="28">
        <f>SUM(E123:E125)</f>
        <v>6</v>
      </c>
      <c r="F122" s="29">
        <f t="shared" si="12"/>
        <v>8.333333333333332</v>
      </c>
      <c r="G122" s="28">
        <f>SUM(G123:G125)</f>
        <v>24</v>
      </c>
      <c r="H122" s="29">
        <f t="shared" si="13"/>
        <v>33.33333333333333</v>
      </c>
      <c r="I122" s="28">
        <f>SUM(I123:I125)</f>
        <v>0</v>
      </c>
      <c r="J122" s="29">
        <f t="shared" si="14"/>
        <v>0</v>
      </c>
      <c r="K122" s="28">
        <f>SUM(K123:K125)</f>
        <v>24</v>
      </c>
      <c r="L122" s="29">
        <f t="shared" si="15"/>
        <v>33.33333333333333</v>
      </c>
      <c r="M122" s="25">
        <f>SUM(M123:M125)</f>
        <v>4</v>
      </c>
      <c r="N122" s="26">
        <f t="shared" si="8"/>
        <v>5.555555555555555</v>
      </c>
      <c r="O122" s="27">
        <f>SUM(O123:O125)</f>
        <v>68</v>
      </c>
      <c r="P122" s="29">
        <f t="shared" si="9"/>
        <v>94.44444444444444</v>
      </c>
      <c r="Q122" s="1"/>
    </row>
    <row r="123" spans="1:17" ht="14.25">
      <c r="A123" s="36" t="s">
        <v>126</v>
      </c>
      <c r="B123" s="30">
        <f t="shared" si="10"/>
        <v>48</v>
      </c>
      <c r="C123" s="31">
        <v>13</v>
      </c>
      <c r="D123" s="34">
        <f t="shared" si="11"/>
        <v>27.083333333333332</v>
      </c>
      <c r="E123" s="35">
        <v>5</v>
      </c>
      <c r="F123" s="34">
        <f t="shared" si="12"/>
        <v>10.416666666666668</v>
      </c>
      <c r="G123" s="35">
        <v>15</v>
      </c>
      <c r="H123" s="34">
        <f t="shared" si="13"/>
        <v>31.25</v>
      </c>
      <c r="I123" s="35">
        <v>0</v>
      </c>
      <c r="J123" s="34">
        <f t="shared" si="14"/>
        <v>0</v>
      </c>
      <c r="K123" s="35">
        <v>15</v>
      </c>
      <c r="L123" s="34">
        <f t="shared" si="15"/>
        <v>31.25</v>
      </c>
      <c r="M123" s="31">
        <v>3</v>
      </c>
      <c r="N123" s="32">
        <f t="shared" si="8"/>
        <v>6.25</v>
      </c>
      <c r="O123" s="33">
        <v>45</v>
      </c>
      <c r="P123" s="34">
        <f t="shared" si="9"/>
        <v>93.75</v>
      </c>
      <c r="Q123" s="1"/>
    </row>
    <row r="124" spans="1:17" ht="14.25">
      <c r="A124" s="36" t="s">
        <v>127</v>
      </c>
      <c r="B124" s="30">
        <f t="shared" si="10"/>
        <v>23</v>
      </c>
      <c r="C124" s="31">
        <v>5</v>
      </c>
      <c r="D124" s="34">
        <f>C124/B124*100</f>
        <v>21.73913043478261</v>
      </c>
      <c r="E124" s="35">
        <v>1</v>
      </c>
      <c r="F124" s="34">
        <f>E124/B124*100</f>
        <v>4.3478260869565215</v>
      </c>
      <c r="G124" s="35">
        <v>8</v>
      </c>
      <c r="H124" s="34">
        <f>G124/B124*100</f>
        <v>34.78260869565217</v>
      </c>
      <c r="I124" s="35">
        <v>0</v>
      </c>
      <c r="J124" s="34">
        <f>I124/B124*100</f>
        <v>0</v>
      </c>
      <c r="K124" s="35">
        <v>9</v>
      </c>
      <c r="L124" s="34">
        <f>K124/B124*100</f>
        <v>39.130434782608695</v>
      </c>
      <c r="M124" s="31">
        <v>1</v>
      </c>
      <c r="N124" s="32">
        <f t="shared" si="8"/>
        <v>4.3478260869565215</v>
      </c>
      <c r="O124" s="33">
        <v>22</v>
      </c>
      <c r="P124" s="34">
        <f t="shared" si="9"/>
        <v>95.65217391304348</v>
      </c>
      <c r="Q124" s="1"/>
    </row>
    <row r="125" spans="1:17" ht="14.25">
      <c r="A125" s="36" t="s">
        <v>128</v>
      </c>
      <c r="B125" s="30">
        <f t="shared" si="10"/>
        <v>1</v>
      </c>
      <c r="C125" s="31">
        <v>0</v>
      </c>
      <c r="D125" s="34">
        <f>C125/B125*100</f>
        <v>0</v>
      </c>
      <c r="E125" s="35">
        <v>0</v>
      </c>
      <c r="F125" s="34">
        <f>E125/B125*100</f>
        <v>0</v>
      </c>
      <c r="G125" s="35">
        <v>1</v>
      </c>
      <c r="H125" s="34">
        <f>G125/B125*100</f>
        <v>100</v>
      </c>
      <c r="I125" s="35">
        <v>0</v>
      </c>
      <c r="J125" s="34">
        <f>I125/B125*100</f>
        <v>0</v>
      </c>
      <c r="K125" s="35">
        <v>0</v>
      </c>
      <c r="L125" s="34">
        <f>K125/B125*100</f>
        <v>0</v>
      </c>
      <c r="M125" s="31">
        <v>0</v>
      </c>
      <c r="N125" s="32">
        <f t="shared" si="8"/>
        <v>0</v>
      </c>
      <c r="O125" s="33">
        <v>1</v>
      </c>
      <c r="P125" s="34">
        <f t="shared" si="9"/>
        <v>100</v>
      </c>
      <c r="Q125" s="1"/>
    </row>
    <row r="126" spans="1:17" ht="14.25">
      <c r="A126" s="126"/>
      <c r="B126" s="41"/>
      <c r="C126" s="65"/>
      <c r="D126" s="21"/>
      <c r="E126" s="66"/>
      <c r="F126" s="21"/>
      <c r="G126" s="66"/>
      <c r="H126" s="21"/>
      <c r="I126" s="66"/>
      <c r="J126" s="21"/>
      <c r="K126" s="66"/>
      <c r="L126" s="21"/>
      <c r="M126" s="65"/>
      <c r="N126" s="19"/>
      <c r="O126" s="67"/>
      <c r="P126" s="21"/>
      <c r="Q126" s="1"/>
    </row>
    <row r="127" spans="1:17" ht="14.25">
      <c r="A127" s="122" t="s">
        <v>129</v>
      </c>
      <c r="B127" s="24">
        <f t="shared" si="10"/>
        <v>70</v>
      </c>
      <c r="C127" s="25">
        <v>8</v>
      </c>
      <c r="D127" s="29">
        <f t="shared" si="11"/>
        <v>11.428571428571429</v>
      </c>
      <c r="E127" s="28">
        <v>10</v>
      </c>
      <c r="F127" s="29">
        <f t="shared" si="12"/>
        <v>14.285714285714285</v>
      </c>
      <c r="G127" s="28">
        <v>9</v>
      </c>
      <c r="H127" s="29">
        <f t="shared" si="13"/>
        <v>12.857142857142856</v>
      </c>
      <c r="I127" s="28">
        <v>1</v>
      </c>
      <c r="J127" s="29">
        <f t="shared" si="14"/>
        <v>1.4285714285714286</v>
      </c>
      <c r="K127" s="28">
        <v>42</v>
      </c>
      <c r="L127" s="29">
        <f t="shared" si="15"/>
        <v>60</v>
      </c>
      <c r="M127" s="25">
        <v>22</v>
      </c>
      <c r="N127" s="26">
        <f>M127/B127*100</f>
        <v>31.428571428571427</v>
      </c>
      <c r="O127" s="27">
        <v>48</v>
      </c>
      <c r="P127" s="29">
        <f>O127/B127*100</f>
        <v>68.57142857142857</v>
      </c>
      <c r="Q127" s="1"/>
    </row>
    <row r="128" spans="1:17" ht="14.25">
      <c r="A128" s="122"/>
      <c r="B128" s="24"/>
      <c r="C128" s="25"/>
      <c r="D128" s="29"/>
      <c r="E128" s="28"/>
      <c r="F128" s="29"/>
      <c r="G128" s="28"/>
      <c r="H128" s="29"/>
      <c r="I128" s="28"/>
      <c r="J128" s="29"/>
      <c r="K128" s="28"/>
      <c r="L128" s="29"/>
      <c r="M128" s="25"/>
      <c r="N128" s="26"/>
      <c r="O128" s="27"/>
      <c r="P128" s="29"/>
      <c r="Q128" s="1"/>
    </row>
    <row r="129" spans="1:17" ht="14.25">
      <c r="A129" s="122" t="s">
        <v>130</v>
      </c>
      <c r="B129" s="24">
        <f t="shared" si="10"/>
        <v>138</v>
      </c>
      <c r="C129" s="25">
        <f>SUM(C130:C132)</f>
        <v>24</v>
      </c>
      <c r="D129" s="29">
        <f t="shared" si="11"/>
        <v>17.391304347826086</v>
      </c>
      <c r="E129" s="28">
        <f>SUM(E130:E132)</f>
        <v>18</v>
      </c>
      <c r="F129" s="29">
        <f t="shared" si="12"/>
        <v>13.043478260869565</v>
      </c>
      <c r="G129" s="28">
        <f>SUM(G130:G132)</f>
        <v>15</v>
      </c>
      <c r="H129" s="29">
        <f t="shared" si="13"/>
        <v>10.869565217391305</v>
      </c>
      <c r="I129" s="28">
        <f>SUM(I130:I132)</f>
        <v>0</v>
      </c>
      <c r="J129" s="29">
        <f t="shared" si="14"/>
        <v>0</v>
      </c>
      <c r="K129" s="28">
        <f>SUM(K130:K132)</f>
        <v>81</v>
      </c>
      <c r="L129" s="29">
        <f t="shared" si="15"/>
        <v>58.69565217391305</v>
      </c>
      <c r="M129" s="25">
        <f>SUM(M130:M132)</f>
        <v>37</v>
      </c>
      <c r="N129" s="26">
        <f>M129/B129*100</f>
        <v>26.811594202898554</v>
      </c>
      <c r="O129" s="27">
        <f>SUM(O130:O132)</f>
        <v>101</v>
      </c>
      <c r="P129" s="29">
        <f>O129/B129*100</f>
        <v>73.18840579710145</v>
      </c>
      <c r="Q129" s="1"/>
    </row>
    <row r="130" spans="1:17" ht="14.25">
      <c r="A130" s="121" t="s">
        <v>131</v>
      </c>
      <c r="B130" s="30">
        <f t="shared" si="10"/>
        <v>10</v>
      </c>
      <c r="C130" s="31">
        <v>3</v>
      </c>
      <c r="D130" s="34">
        <f t="shared" si="11"/>
        <v>30</v>
      </c>
      <c r="E130" s="35">
        <v>0</v>
      </c>
      <c r="F130" s="34">
        <f t="shared" si="12"/>
        <v>0</v>
      </c>
      <c r="G130" s="35">
        <v>2</v>
      </c>
      <c r="H130" s="34">
        <f t="shared" si="13"/>
        <v>20</v>
      </c>
      <c r="I130" s="35">
        <v>0</v>
      </c>
      <c r="J130" s="34">
        <f t="shared" si="14"/>
        <v>0</v>
      </c>
      <c r="K130" s="35">
        <v>5</v>
      </c>
      <c r="L130" s="34">
        <f t="shared" si="15"/>
        <v>50</v>
      </c>
      <c r="M130" s="31">
        <v>1</v>
      </c>
      <c r="N130" s="32">
        <f>M130/B130*100</f>
        <v>10</v>
      </c>
      <c r="O130" s="33">
        <v>9</v>
      </c>
      <c r="P130" s="34">
        <f>O130/B130*100</f>
        <v>90</v>
      </c>
      <c r="Q130" s="1"/>
    </row>
    <row r="131" spans="1:17" ht="14.25">
      <c r="A131" s="121" t="s">
        <v>132</v>
      </c>
      <c r="B131" s="30">
        <f t="shared" si="10"/>
        <v>9</v>
      </c>
      <c r="C131" s="31">
        <v>2</v>
      </c>
      <c r="D131" s="34">
        <f t="shared" si="11"/>
        <v>22.22222222222222</v>
      </c>
      <c r="E131" s="35">
        <v>0</v>
      </c>
      <c r="F131" s="34">
        <f t="shared" si="12"/>
        <v>0</v>
      </c>
      <c r="G131" s="35">
        <v>2</v>
      </c>
      <c r="H131" s="34">
        <f t="shared" si="13"/>
        <v>22.22222222222222</v>
      </c>
      <c r="I131" s="35">
        <v>0</v>
      </c>
      <c r="J131" s="34">
        <f t="shared" si="14"/>
        <v>0</v>
      </c>
      <c r="K131" s="35">
        <v>5</v>
      </c>
      <c r="L131" s="34">
        <f t="shared" si="15"/>
        <v>55.55555555555556</v>
      </c>
      <c r="M131" s="31">
        <v>2</v>
      </c>
      <c r="N131" s="32">
        <f>M131/B131*100</f>
        <v>22.22222222222222</v>
      </c>
      <c r="O131" s="33">
        <v>7</v>
      </c>
      <c r="P131" s="34">
        <f>O131/B131*100</f>
        <v>77.77777777777779</v>
      </c>
      <c r="Q131" s="1"/>
    </row>
    <row r="132" spans="1:17" ht="14.25">
      <c r="A132" s="36" t="s">
        <v>133</v>
      </c>
      <c r="B132" s="30">
        <f t="shared" si="10"/>
        <v>119</v>
      </c>
      <c r="C132" s="31">
        <v>19</v>
      </c>
      <c r="D132" s="34">
        <f t="shared" si="11"/>
        <v>15.966386554621847</v>
      </c>
      <c r="E132" s="35">
        <v>18</v>
      </c>
      <c r="F132" s="34">
        <f t="shared" si="12"/>
        <v>15.126050420168067</v>
      </c>
      <c r="G132" s="35">
        <v>11</v>
      </c>
      <c r="H132" s="34">
        <f t="shared" si="13"/>
        <v>9.243697478991598</v>
      </c>
      <c r="I132" s="35">
        <v>0</v>
      </c>
      <c r="J132" s="34">
        <f t="shared" si="14"/>
        <v>0</v>
      </c>
      <c r="K132" s="35">
        <v>71</v>
      </c>
      <c r="L132" s="34">
        <f t="shared" si="15"/>
        <v>59.66386554621849</v>
      </c>
      <c r="M132" s="31">
        <v>34</v>
      </c>
      <c r="N132" s="32">
        <f>M132/B132*100</f>
        <v>28.57142857142857</v>
      </c>
      <c r="O132" s="33">
        <v>85</v>
      </c>
      <c r="P132" s="34">
        <f>O132/B132*100</f>
        <v>71.42857142857143</v>
      </c>
      <c r="Q132" s="1"/>
    </row>
    <row r="133" spans="1:17" ht="14.25">
      <c r="A133" s="126"/>
      <c r="B133" s="68"/>
      <c r="C133" s="69"/>
      <c r="D133" s="21"/>
      <c r="E133" s="70"/>
      <c r="F133" s="21"/>
      <c r="G133" s="70"/>
      <c r="H133" s="21"/>
      <c r="I133" s="70"/>
      <c r="J133" s="21"/>
      <c r="K133" s="70"/>
      <c r="L133" s="21"/>
      <c r="M133" s="69"/>
      <c r="N133" s="19"/>
      <c r="O133" s="71"/>
      <c r="P133" s="21"/>
      <c r="Q133" s="1"/>
    </row>
    <row r="134" spans="1:17" ht="14.25">
      <c r="A134" s="127" t="s">
        <v>134</v>
      </c>
      <c r="B134" s="72"/>
      <c r="C134" s="73"/>
      <c r="D134" s="74"/>
      <c r="E134" s="75"/>
      <c r="F134" s="74"/>
      <c r="G134" s="75"/>
      <c r="H134" s="74"/>
      <c r="I134" s="75"/>
      <c r="J134" s="74"/>
      <c r="K134" s="75"/>
      <c r="L134" s="74"/>
      <c r="M134" s="73"/>
      <c r="N134" s="76"/>
      <c r="O134" s="77"/>
      <c r="P134" s="74"/>
      <c r="Q134" s="1"/>
    </row>
    <row r="135" spans="1:17" ht="14.25">
      <c r="A135" s="122" t="s">
        <v>135</v>
      </c>
      <c r="B135" s="24">
        <f t="shared" si="10"/>
        <v>98</v>
      </c>
      <c r="C135" s="25">
        <f>SUM(C136:C137)</f>
        <v>23</v>
      </c>
      <c r="D135" s="29">
        <f>C135/B135*100</f>
        <v>23.46938775510204</v>
      </c>
      <c r="E135" s="28">
        <f>SUM(E136:E137)</f>
        <v>3</v>
      </c>
      <c r="F135" s="29">
        <f>E135/B135*100</f>
        <v>3.061224489795918</v>
      </c>
      <c r="G135" s="28">
        <f>SUM(G136:G137)</f>
        <v>25</v>
      </c>
      <c r="H135" s="29">
        <f>G135/B135*100</f>
        <v>25.510204081632654</v>
      </c>
      <c r="I135" s="28">
        <f>SUM(I136:I137)</f>
        <v>0</v>
      </c>
      <c r="J135" s="29">
        <f>I135/B135*100</f>
        <v>0</v>
      </c>
      <c r="K135" s="28">
        <f>SUM(K136:K137)</f>
        <v>47</v>
      </c>
      <c r="L135" s="29">
        <f>K135/B135*100</f>
        <v>47.95918367346938</v>
      </c>
      <c r="M135" s="25">
        <f>SUM(M136:M137)</f>
        <v>10</v>
      </c>
      <c r="N135" s="26">
        <f>M135/B135*100</f>
        <v>10.204081632653061</v>
      </c>
      <c r="O135" s="27">
        <f>SUM(O136:O137)</f>
        <v>88</v>
      </c>
      <c r="P135" s="29">
        <f>O135/B135*100</f>
        <v>89.79591836734694</v>
      </c>
      <c r="Q135" s="1"/>
    </row>
    <row r="136" spans="1:17" ht="14.25">
      <c r="A136" s="36" t="s">
        <v>170</v>
      </c>
      <c r="B136" s="30">
        <f aca="true" t="shared" si="16" ref="B136:B173">C136+E136+G136+I136+K136</f>
        <v>97</v>
      </c>
      <c r="C136" s="31">
        <v>22</v>
      </c>
      <c r="D136" s="34">
        <f t="shared" si="11"/>
        <v>22.68041237113402</v>
      </c>
      <c r="E136" s="35">
        <v>3</v>
      </c>
      <c r="F136" s="34">
        <f t="shared" si="12"/>
        <v>3.0927835051546393</v>
      </c>
      <c r="G136" s="35">
        <v>25</v>
      </c>
      <c r="H136" s="34">
        <f t="shared" si="13"/>
        <v>25.773195876288657</v>
      </c>
      <c r="I136" s="35">
        <v>0</v>
      </c>
      <c r="J136" s="34">
        <f t="shared" si="14"/>
        <v>0</v>
      </c>
      <c r="K136" s="35">
        <v>47</v>
      </c>
      <c r="L136" s="34">
        <f t="shared" si="15"/>
        <v>48.45360824742268</v>
      </c>
      <c r="M136" s="31">
        <v>10</v>
      </c>
      <c r="N136" s="32">
        <f>M136/B136*100</f>
        <v>10.309278350515463</v>
      </c>
      <c r="O136" s="33">
        <v>87</v>
      </c>
      <c r="P136" s="34">
        <f>O136/B136*100</f>
        <v>89.69072164948454</v>
      </c>
      <c r="Q136" s="1"/>
    </row>
    <row r="137" spans="1:17" ht="14.25">
      <c r="A137" s="36" t="s">
        <v>171</v>
      </c>
      <c r="B137" s="30">
        <f>C137+E137+G137+I137+K137</f>
        <v>1</v>
      </c>
      <c r="C137" s="31">
        <v>1</v>
      </c>
      <c r="D137" s="34">
        <f t="shared" si="11"/>
        <v>100</v>
      </c>
      <c r="E137" s="35">
        <v>0</v>
      </c>
      <c r="F137" s="34">
        <f t="shared" si="12"/>
        <v>0</v>
      </c>
      <c r="G137" s="35">
        <v>0</v>
      </c>
      <c r="H137" s="34">
        <f t="shared" si="13"/>
        <v>0</v>
      </c>
      <c r="I137" s="35">
        <v>0</v>
      </c>
      <c r="J137" s="34">
        <f t="shared" si="14"/>
        <v>0</v>
      </c>
      <c r="K137" s="35">
        <v>0</v>
      </c>
      <c r="L137" s="34">
        <f t="shared" si="15"/>
        <v>0</v>
      </c>
      <c r="M137" s="31">
        <v>0</v>
      </c>
      <c r="N137" s="32">
        <f>M137/B137*100</f>
        <v>0</v>
      </c>
      <c r="O137" s="33">
        <v>1</v>
      </c>
      <c r="P137" s="34">
        <f>O137/B137*100</f>
        <v>100</v>
      </c>
      <c r="Q137" s="1"/>
    </row>
    <row r="138" spans="1:19" s="38" customFormat="1" ht="14.25">
      <c r="A138" s="124"/>
      <c r="B138" s="24"/>
      <c r="C138" s="25"/>
      <c r="D138" s="29"/>
      <c r="E138" s="28"/>
      <c r="F138" s="29"/>
      <c r="G138" s="28"/>
      <c r="H138" s="29"/>
      <c r="I138" s="28"/>
      <c r="J138" s="29"/>
      <c r="K138" s="28"/>
      <c r="L138" s="29"/>
      <c r="M138" s="25"/>
      <c r="N138" s="26"/>
      <c r="O138" s="27"/>
      <c r="P138" s="29"/>
      <c r="Q138" s="37"/>
      <c r="R138" s="2"/>
      <c r="S138" s="37"/>
    </row>
    <row r="139" spans="1:19" s="38" customFormat="1" ht="14.25">
      <c r="A139" s="128" t="s">
        <v>136</v>
      </c>
      <c r="B139" s="24">
        <f t="shared" si="16"/>
        <v>92</v>
      </c>
      <c r="C139" s="25">
        <f>SUM(C140:C152)</f>
        <v>17</v>
      </c>
      <c r="D139" s="29">
        <f aca="true" t="shared" si="17" ref="D139:D152">C139/B139*100</f>
        <v>18.478260869565215</v>
      </c>
      <c r="E139" s="28">
        <f>SUM(E140:E152)</f>
        <v>7</v>
      </c>
      <c r="F139" s="29">
        <f aca="true" t="shared" si="18" ref="F139:F152">E139/B139*100</f>
        <v>7.608695652173914</v>
      </c>
      <c r="G139" s="28">
        <f>SUM(G140:G152)</f>
        <v>29</v>
      </c>
      <c r="H139" s="29">
        <f aca="true" t="shared" si="19" ref="H139:H152">G139/B139*100</f>
        <v>31.521739130434785</v>
      </c>
      <c r="I139" s="28">
        <f>SUM(I140:I152)</f>
        <v>0</v>
      </c>
      <c r="J139" s="29">
        <f aca="true" t="shared" si="20" ref="J139:J152">I139/B139*100</f>
        <v>0</v>
      </c>
      <c r="K139" s="28">
        <f>SUM(K140:K152)</f>
        <v>39</v>
      </c>
      <c r="L139" s="29">
        <f aca="true" t="shared" si="21" ref="L139:L152">K139/B139*100</f>
        <v>42.391304347826086</v>
      </c>
      <c r="M139" s="25">
        <f>SUM(M140:M152)</f>
        <v>26</v>
      </c>
      <c r="N139" s="26">
        <f aca="true" t="shared" si="22" ref="N139:N152">M139/B139*100</f>
        <v>28.26086956521739</v>
      </c>
      <c r="O139" s="27">
        <f>SUM(O140:O152)</f>
        <v>66</v>
      </c>
      <c r="P139" s="29">
        <f aca="true" t="shared" si="23" ref="P139:P152">O139/B139*100</f>
        <v>71.73913043478261</v>
      </c>
      <c r="Q139" s="37"/>
      <c r="R139" s="2"/>
      <c r="S139" s="37"/>
    </row>
    <row r="140" spans="1:17" ht="14.25">
      <c r="A140" s="36" t="s">
        <v>137</v>
      </c>
      <c r="B140" s="30">
        <f t="shared" si="16"/>
        <v>1</v>
      </c>
      <c r="C140" s="31">
        <v>1</v>
      </c>
      <c r="D140" s="32">
        <f t="shared" si="17"/>
        <v>100</v>
      </c>
      <c r="E140" s="33">
        <v>0</v>
      </c>
      <c r="F140" s="34">
        <f t="shared" si="18"/>
        <v>0</v>
      </c>
      <c r="G140" s="35">
        <v>0</v>
      </c>
      <c r="H140" s="32">
        <f t="shared" si="19"/>
        <v>0</v>
      </c>
      <c r="I140" s="33">
        <v>0</v>
      </c>
      <c r="J140" s="34">
        <f t="shared" si="20"/>
        <v>0</v>
      </c>
      <c r="K140" s="35">
        <v>0</v>
      </c>
      <c r="L140" s="34">
        <f t="shared" si="21"/>
        <v>0</v>
      </c>
      <c r="M140" s="31">
        <v>0</v>
      </c>
      <c r="N140" s="32">
        <f t="shared" si="22"/>
        <v>0</v>
      </c>
      <c r="O140" s="33">
        <v>1</v>
      </c>
      <c r="P140" s="34">
        <f t="shared" si="23"/>
        <v>100</v>
      </c>
      <c r="Q140" s="1"/>
    </row>
    <row r="141" spans="1:17" ht="14.25">
      <c r="A141" s="36" t="s">
        <v>138</v>
      </c>
      <c r="B141" s="30">
        <v>2</v>
      </c>
      <c r="C141" s="31">
        <v>1</v>
      </c>
      <c r="D141" s="32">
        <f t="shared" si="17"/>
        <v>50</v>
      </c>
      <c r="E141" s="33">
        <v>0</v>
      </c>
      <c r="F141" s="34">
        <f t="shared" si="18"/>
        <v>0</v>
      </c>
      <c r="G141" s="35">
        <v>0</v>
      </c>
      <c r="H141" s="32">
        <f t="shared" si="19"/>
        <v>0</v>
      </c>
      <c r="I141" s="33">
        <v>0</v>
      </c>
      <c r="J141" s="34">
        <f t="shared" si="20"/>
        <v>0</v>
      </c>
      <c r="K141" s="35">
        <v>1</v>
      </c>
      <c r="L141" s="34">
        <f t="shared" si="21"/>
        <v>50</v>
      </c>
      <c r="M141" s="31">
        <v>0</v>
      </c>
      <c r="N141" s="32">
        <f t="shared" si="22"/>
        <v>0</v>
      </c>
      <c r="O141" s="33">
        <v>2</v>
      </c>
      <c r="P141" s="34">
        <f t="shared" si="23"/>
        <v>100</v>
      </c>
      <c r="Q141" s="1"/>
    </row>
    <row r="142" spans="1:18" ht="14.25">
      <c r="A142" s="36" t="s">
        <v>139</v>
      </c>
      <c r="B142" s="30">
        <f t="shared" si="16"/>
        <v>1</v>
      </c>
      <c r="C142" s="31">
        <v>0</v>
      </c>
      <c r="D142" s="32">
        <f t="shared" si="17"/>
        <v>0</v>
      </c>
      <c r="E142" s="33">
        <v>0</v>
      </c>
      <c r="F142" s="34">
        <f t="shared" si="18"/>
        <v>0</v>
      </c>
      <c r="G142" s="35">
        <v>1</v>
      </c>
      <c r="H142" s="32">
        <f t="shared" si="19"/>
        <v>100</v>
      </c>
      <c r="I142" s="33">
        <v>0</v>
      </c>
      <c r="J142" s="34">
        <f t="shared" si="20"/>
        <v>0</v>
      </c>
      <c r="K142" s="35">
        <v>0</v>
      </c>
      <c r="L142" s="34">
        <f t="shared" si="21"/>
        <v>0</v>
      </c>
      <c r="M142" s="31">
        <v>0</v>
      </c>
      <c r="N142" s="32">
        <f t="shared" si="22"/>
        <v>0</v>
      </c>
      <c r="O142" s="33">
        <v>1</v>
      </c>
      <c r="P142" s="34">
        <f t="shared" si="23"/>
        <v>100</v>
      </c>
      <c r="Q142" s="1"/>
      <c r="R142" s="1"/>
    </row>
    <row r="143" spans="1:18" ht="14.25">
      <c r="A143" s="36" t="s">
        <v>140</v>
      </c>
      <c r="B143" s="30">
        <f t="shared" si="16"/>
        <v>3</v>
      </c>
      <c r="C143" s="31">
        <v>0</v>
      </c>
      <c r="D143" s="32">
        <f t="shared" si="17"/>
        <v>0</v>
      </c>
      <c r="E143" s="33">
        <v>0</v>
      </c>
      <c r="F143" s="34">
        <f t="shared" si="18"/>
        <v>0</v>
      </c>
      <c r="G143" s="35">
        <v>2</v>
      </c>
      <c r="H143" s="32">
        <f t="shared" si="19"/>
        <v>66.66666666666666</v>
      </c>
      <c r="I143" s="33">
        <v>0</v>
      </c>
      <c r="J143" s="34">
        <f t="shared" si="20"/>
        <v>0</v>
      </c>
      <c r="K143" s="35">
        <v>1</v>
      </c>
      <c r="L143" s="34">
        <f t="shared" si="21"/>
        <v>33.33333333333333</v>
      </c>
      <c r="M143" s="31">
        <v>1</v>
      </c>
      <c r="N143" s="32">
        <f t="shared" si="22"/>
        <v>33.33333333333333</v>
      </c>
      <c r="O143" s="33">
        <v>2</v>
      </c>
      <c r="P143" s="34">
        <f t="shared" si="23"/>
        <v>66.66666666666666</v>
      </c>
      <c r="Q143" s="1"/>
      <c r="R143" s="1"/>
    </row>
    <row r="144" spans="1:18" ht="14.25">
      <c r="A144" s="36" t="s">
        <v>141</v>
      </c>
      <c r="B144" s="30">
        <f t="shared" si="16"/>
        <v>47</v>
      </c>
      <c r="C144" s="31">
        <v>7</v>
      </c>
      <c r="D144" s="32">
        <f t="shared" si="17"/>
        <v>14.893617021276595</v>
      </c>
      <c r="E144" s="33">
        <v>6</v>
      </c>
      <c r="F144" s="34">
        <f t="shared" si="18"/>
        <v>12.76595744680851</v>
      </c>
      <c r="G144" s="35">
        <v>15</v>
      </c>
      <c r="H144" s="32">
        <f t="shared" si="19"/>
        <v>31.914893617021278</v>
      </c>
      <c r="I144" s="33">
        <v>0</v>
      </c>
      <c r="J144" s="34">
        <f t="shared" si="20"/>
        <v>0</v>
      </c>
      <c r="K144" s="35">
        <v>19</v>
      </c>
      <c r="L144" s="34">
        <f t="shared" si="21"/>
        <v>40.42553191489361</v>
      </c>
      <c r="M144" s="31">
        <v>16</v>
      </c>
      <c r="N144" s="32">
        <f t="shared" si="22"/>
        <v>34.04255319148936</v>
      </c>
      <c r="O144" s="33">
        <v>31</v>
      </c>
      <c r="P144" s="34">
        <f t="shared" si="23"/>
        <v>65.95744680851064</v>
      </c>
      <c r="Q144" s="1"/>
      <c r="R144" s="33"/>
    </row>
    <row r="145" spans="1:17" ht="14.25">
      <c r="A145" s="123" t="s">
        <v>142</v>
      </c>
      <c r="B145" s="30">
        <f t="shared" si="16"/>
        <v>1</v>
      </c>
      <c r="C145" s="31">
        <v>0</v>
      </c>
      <c r="D145" s="32">
        <f t="shared" si="17"/>
        <v>0</v>
      </c>
      <c r="E145" s="33">
        <v>0</v>
      </c>
      <c r="F145" s="34">
        <f t="shared" si="18"/>
        <v>0</v>
      </c>
      <c r="G145" s="35">
        <v>0</v>
      </c>
      <c r="H145" s="32">
        <f t="shared" si="19"/>
        <v>0</v>
      </c>
      <c r="I145" s="33">
        <v>0</v>
      </c>
      <c r="J145" s="34">
        <f t="shared" si="20"/>
        <v>0</v>
      </c>
      <c r="K145" s="35">
        <v>1</v>
      </c>
      <c r="L145" s="34">
        <f t="shared" si="21"/>
        <v>100</v>
      </c>
      <c r="M145" s="31">
        <v>0</v>
      </c>
      <c r="N145" s="32">
        <f t="shared" si="22"/>
        <v>0</v>
      </c>
      <c r="O145" s="33">
        <v>1</v>
      </c>
      <c r="P145" s="34">
        <f t="shared" si="23"/>
        <v>100</v>
      </c>
      <c r="Q145" s="1"/>
    </row>
    <row r="146" spans="1:17" ht="14.25">
      <c r="A146" s="36" t="s">
        <v>143</v>
      </c>
      <c r="B146" s="30">
        <f t="shared" si="16"/>
        <v>1</v>
      </c>
      <c r="C146" s="31">
        <v>0</v>
      </c>
      <c r="D146" s="32">
        <f t="shared" si="17"/>
        <v>0</v>
      </c>
      <c r="E146" s="33">
        <v>0</v>
      </c>
      <c r="F146" s="32">
        <f t="shared" si="18"/>
        <v>0</v>
      </c>
      <c r="G146" s="35">
        <v>0</v>
      </c>
      <c r="H146" s="32">
        <f t="shared" si="19"/>
        <v>0</v>
      </c>
      <c r="I146" s="33">
        <v>0</v>
      </c>
      <c r="J146" s="34">
        <f t="shared" si="20"/>
        <v>0</v>
      </c>
      <c r="K146" s="35">
        <v>1</v>
      </c>
      <c r="L146" s="32">
        <f t="shared" si="21"/>
        <v>100</v>
      </c>
      <c r="M146" s="31">
        <v>0</v>
      </c>
      <c r="N146" s="32">
        <f t="shared" si="22"/>
        <v>0</v>
      </c>
      <c r="O146" s="33">
        <v>1</v>
      </c>
      <c r="P146" s="34">
        <f t="shared" si="23"/>
        <v>100</v>
      </c>
      <c r="Q146" s="1"/>
    </row>
    <row r="147" spans="1:17" ht="14.25">
      <c r="A147" s="36" t="s">
        <v>144</v>
      </c>
      <c r="B147" s="30">
        <f t="shared" si="16"/>
        <v>2</v>
      </c>
      <c r="C147" s="31">
        <v>0</v>
      </c>
      <c r="D147" s="32">
        <f t="shared" si="17"/>
        <v>0</v>
      </c>
      <c r="E147" s="33">
        <v>1</v>
      </c>
      <c r="F147" s="32">
        <f t="shared" si="18"/>
        <v>50</v>
      </c>
      <c r="G147" s="35">
        <v>0</v>
      </c>
      <c r="H147" s="32">
        <f t="shared" si="19"/>
        <v>0</v>
      </c>
      <c r="I147" s="33">
        <v>0</v>
      </c>
      <c r="J147" s="34">
        <f t="shared" si="20"/>
        <v>0</v>
      </c>
      <c r="K147" s="35">
        <v>1</v>
      </c>
      <c r="L147" s="32">
        <f t="shared" si="21"/>
        <v>50</v>
      </c>
      <c r="M147" s="31">
        <v>2</v>
      </c>
      <c r="N147" s="32">
        <f t="shared" si="22"/>
        <v>100</v>
      </c>
      <c r="O147" s="33">
        <v>0</v>
      </c>
      <c r="P147" s="34">
        <f t="shared" si="23"/>
        <v>0</v>
      </c>
      <c r="Q147" s="1"/>
    </row>
    <row r="148" spans="1:17" ht="14.25">
      <c r="A148" s="125" t="s">
        <v>145</v>
      </c>
      <c r="B148" s="30">
        <f t="shared" si="16"/>
        <v>14</v>
      </c>
      <c r="C148" s="31">
        <v>1</v>
      </c>
      <c r="D148" s="32">
        <f t="shared" si="17"/>
        <v>7.142857142857142</v>
      </c>
      <c r="E148" s="33">
        <v>0</v>
      </c>
      <c r="F148" s="34">
        <f t="shared" si="18"/>
        <v>0</v>
      </c>
      <c r="G148" s="35">
        <v>2</v>
      </c>
      <c r="H148" s="32">
        <f t="shared" si="19"/>
        <v>14.285714285714285</v>
      </c>
      <c r="I148" s="33">
        <v>0</v>
      </c>
      <c r="J148" s="34">
        <f t="shared" si="20"/>
        <v>0</v>
      </c>
      <c r="K148" s="35">
        <v>11</v>
      </c>
      <c r="L148" s="34">
        <f t="shared" si="21"/>
        <v>78.57142857142857</v>
      </c>
      <c r="M148" s="31">
        <v>4</v>
      </c>
      <c r="N148" s="32">
        <f t="shared" si="22"/>
        <v>28.57142857142857</v>
      </c>
      <c r="O148" s="33">
        <v>10</v>
      </c>
      <c r="P148" s="34">
        <f t="shared" si="23"/>
        <v>71.42857142857143</v>
      </c>
      <c r="Q148" s="1"/>
    </row>
    <row r="149" spans="1:18" ht="14.25">
      <c r="A149" s="36" t="s">
        <v>146</v>
      </c>
      <c r="B149" s="30">
        <f t="shared" si="16"/>
        <v>2</v>
      </c>
      <c r="C149" s="31">
        <v>0</v>
      </c>
      <c r="D149" s="32">
        <f t="shared" si="17"/>
        <v>0</v>
      </c>
      <c r="E149" s="33">
        <v>0</v>
      </c>
      <c r="F149" s="34">
        <f t="shared" si="18"/>
        <v>0</v>
      </c>
      <c r="G149" s="35">
        <v>1</v>
      </c>
      <c r="H149" s="32">
        <f t="shared" si="19"/>
        <v>50</v>
      </c>
      <c r="I149" s="33">
        <v>0</v>
      </c>
      <c r="J149" s="34">
        <f t="shared" si="20"/>
        <v>0</v>
      </c>
      <c r="K149" s="35">
        <v>1</v>
      </c>
      <c r="L149" s="34">
        <f t="shared" si="21"/>
        <v>50</v>
      </c>
      <c r="M149" s="31">
        <v>0</v>
      </c>
      <c r="N149" s="32">
        <f t="shared" si="22"/>
        <v>0</v>
      </c>
      <c r="O149" s="33">
        <v>2</v>
      </c>
      <c r="P149" s="34">
        <f t="shared" si="23"/>
        <v>100</v>
      </c>
      <c r="Q149" s="1"/>
      <c r="R149" s="78"/>
    </row>
    <row r="150" spans="1:18" ht="14.25">
      <c r="A150" s="36" t="s">
        <v>147</v>
      </c>
      <c r="B150" s="30">
        <f t="shared" si="16"/>
        <v>12</v>
      </c>
      <c r="C150" s="31">
        <v>6</v>
      </c>
      <c r="D150" s="32">
        <f t="shared" si="17"/>
        <v>50</v>
      </c>
      <c r="E150" s="33">
        <v>0</v>
      </c>
      <c r="F150" s="34">
        <f t="shared" si="18"/>
        <v>0</v>
      </c>
      <c r="G150" s="35">
        <v>4</v>
      </c>
      <c r="H150" s="32">
        <f t="shared" si="19"/>
        <v>33.33333333333333</v>
      </c>
      <c r="I150" s="33">
        <v>0</v>
      </c>
      <c r="J150" s="34">
        <f t="shared" si="20"/>
        <v>0</v>
      </c>
      <c r="K150" s="35">
        <v>2</v>
      </c>
      <c r="L150" s="34">
        <f t="shared" si="21"/>
        <v>16.666666666666664</v>
      </c>
      <c r="M150" s="31">
        <v>1</v>
      </c>
      <c r="N150" s="32">
        <f t="shared" si="22"/>
        <v>8.333333333333332</v>
      </c>
      <c r="O150" s="33">
        <v>11</v>
      </c>
      <c r="P150" s="34">
        <f t="shared" si="23"/>
        <v>91.66666666666666</v>
      </c>
      <c r="Q150" s="1"/>
      <c r="R150" s="78"/>
    </row>
    <row r="151" spans="1:17" ht="14.25">
      <c r="A151" s="36" t="s">
        <v>148</v>
      </c>
      <c r="B151" s="30">
        <f t="shared" si="16"/>
        <v>1</v>
      </c>
      <c r="C151" s="31">
        <v>0</v>
      </c>
      <c r="D151" s="32">
        <f t="shared" si="17"/>
        <v>0</v>
      </c>
      <c r="E151" s="33">
        <v>0</v>
      </c>
      <c r="F151" s="34">
        <f t="shared" si="18"/>
        <v>0</v>
      </c>
      <c r="G151" s="35">
        <v>0</v>
      </c>
      <c r="H151" s="32">
        <f t="shared" si="19"/>
        <v>0</v>
      </c>
      <c r="I151" s="33">
        <v>0</v>
      </c>
      <c r="J151" s="34">
        <f t="shared" si="20"/>
        <v>0</v>
      </c>
      <c r="K151" s="35">
        <v>1</v>
      </c>
      <c r="L151" s="34">
        <f t="shared" si="21"/>
        <v>100</v>
      </c>
      <c r="M151" s="31">
        <v>1</v>
      </c>
      <c r="N151" s="32">
        <f t="shared" si="22"/>
        <v>100</v>
      </c>
      <c r="O151" s="33">
        <v>0</v>
      </c>
      <c r="P151" s="34">
        <f t="shared" si="23"/>
        <v>0</v>
      </c>
      <c r="Q151" s="1"/>
    </row>
    <row r="152" spans="1:17" ht="14.25">
      <c r="A152" s="36" t="s">
        <v>149</v>
      </c>
      <c r="B152" s="30">
        <f t="shared" si="16"/>
        <v>5</v>
      </c>
      <c r="C152" s="31">
        <v>1</v>
      </c>
      <c r="D152" s="32">
        <f t="shared" si="17"/>
        <v>20</v>
      </c>
      <c r="E152" s="33">
        <v>0</v>
      </c>
      <c r="F152" s="34">
        <f t="shared" si="18"/>
        <v>0</v>
      </c>
      <c r="G152" s="35">
        <v>4</v>
      </c>
      <c r="H152" s="32">
        <f t="shared" si="19"/>
        <v>80</v>
      </c>
      <c r="I152" s="33">
        <v>0</v>
      </c>
      <c r="J152" s="34">
        <f t="shared" si="20"/>
        <v>0</v>
      </c>
      <c r="K152" s="35">
        <v>0</v>
      </c>
      <c r="L152" s="34">
        <f t="shared" si="21"/>
        <v>0</v>
      </c>
      <c r="M152" s="31">
        <v>1</v>
      </c>
      <c r="N152" s="32">
        <f t="shared" si="22"/>
        <v>20</v>
      </c>
      <c r="O152" s="33">
        <v>4</v>
      </c>
      <c r="P152" s="34">
        <f t="shared" si="23"/>
        <v>80</v>
      </c>
      <c r="Q152" s="1"/>
    </row>
    <row r="153" spans="1:17" ht="14.25">
      <c r="A153" s="126"/>
      <c r="B153" s="68"/>
      <c r="C153" s="65"/>
      <c r="D153" s="21"/>
      <c r="E153" s="66"/>
      <c r="F153" s="21"/>
      <c r="G153" s="66"/>
      <c r="H153" s="21"/>
      <c r="I153" s="66"/>
      <c r="J153" s="21"/>
      <c r="K153" s="66"/>
      <c r="L153" s="21"/>
      <c r="M153" s="65"/>
      <c r="N153" s="19"/>
      <c r="O153" s="67"/>
      <c r="P153" s="21"/>
      <c r="Q153" s="1"/>
    </row>
    <row r="154" spans="1:18" ht="14.25">
      <c r="A154" s="127" t="s">
        <v>150</v>
      </c>
      <c r="B154" s="72"/>
      <c r="C154" s="73"/>
      <c r="D154" s="74"/>
      <c r="E154" s="75"/>
      <c r="F154" s="74"/>
      <c r="G154" s="75"/>
      <c r="H154" s="74"/>
      <c r="I154" s="75"/>
      <c r="J154" s="74"/>
      <c r="K154" s="75"/>
      <c r="L154" s="74"/>
      <c r="M154" s="73"/>
      <c r="N154" s="76"/>
      <c r="O154" s="77"/>
      <c r="P154" s="74"/>
      <c r="Q154" s="1"/>
      <c r="R154" s="78"/>
    </row>
    <row r="155" spans="1:17" ht="14.25">
      <c r="A155" s="122" t="s">
        <v>172</v>
      </c>
      <c r="B155" s="24">
        <f t="shared" si="16"/>
        <v>74</v>
      </c>
      <c r="C155" s="25">
        <f>SUM(C156:C157)</f>
        <v>21</v>
      </c>
      <c r="D155" s="29">
        <f t="shared" si="11"/>
        <v>28.37837837837838</v>
      </c>
      <c r="E155" s="28">
        <f>SUM(E156:E157)</f>
        <v>16</v>
      </c>
      <c r="F155" s="29">
        <f t="shared" si="12"/>
        <v>21.62162162162162</v>
      </c>
      <c r="G155" s="28">
        <f>SUM(G156:G157)</f>
        <v>14</v>
      </c>
      <c r="H155" s="29">
        <f t="shared" si="13"/>
        <v>18.91891891891892</v>
      </c>
      <c r="I155" s="28">
        <f>SUM(I156:I157)</f>
        <v>0</v>
      </c>
      <c r="J155" s="29">
        <f t="shared" si="14"/>
        <v>0</v>
      </c>
      <c r="K155" s="28">
        <f>SUM(K156:K157)</f>
        <v>23</v>
      </c>
      <c r="L155" s="29">
        <f t="shared" si="15"/>
        <v>31.08108108108108</v>
      </c>
      <c r="M155" s="25">
        <f>SUM(M156:M157)</f>
        <v>14</v>
      </c>
      <c r="N155" s="26">
        <f aca="true" t="shared" si="24" ref="N155:N161">M155/B155*100</f>
        <v>18.91891891891892</v>
      </c>
      <c r="O155" s="27">
        <f>SUM(O156:O157)</f>
        <v>60</v>
      </c>
      <c r="P155" s="29">
        <f aca="true" t="shared" si="25" ref="P155:P161">O155/B155*100</f>
        <v>81.08108108108108</v>
      </c>
      <c r="Q155" s="1"/>
    </row>
    <row r="156" spans="1:17" ht="14.25">
      <c r="A156" s="36" t="s">
        <v>151</v>
      </c>
      <c r="B156" s="30">
        <f t="shared" si="16"/>
        <v>39</v>
      </c>
      <c r="C156" s="31">
        <v>5</v>
      </c>
      <c r="D156" s="34">
        <f t="shared" si="11"/>
        <v>12.82051282051282</v>
      </c>
      <c r="E156" s="35">
        <v>11</v>
      </c>
      <c r="F156" s="34">
        <f t="shared" si="12"/>
        <v>28.205128205128204</v>
      </c>
      <c r="G156" s="35">
        <v>11</v>
      </c>
      <c r="H156" s="34">
        <f t="shared" si="13"/>
        <v>28.205128205128204</v>
      </c>
      <c r="I156" s="35">
        <v>0</v>
      </c>
      <c r="J156" s="34">
        <f t="shared" si="14"/>
        <v>0</v>
      </c>
      <c r="K156" s="35">
        <v>12</v>
      </c>
      <c r="L156" s="34">
        <f t="shared" si="15"/>
        <v>30.76923076923077</v>
      </c>
      <c r="M156" s="31">
        <v>6</v>
      </c>
      <c r="N156" s="32">
        <f t="shared" si="24"/>
        <v>15.384615384615385</v>
      </c>
      <c r="O156" s="33">
        <v>33</v>
      </c>
      <c r="P156" s="34">
        <f t="shared" si="25"/>
        <v>84.61538461538461</v>
      </c>
      <c r="Q156" s="1"/>
    </row>
    <row r="157" spans="1:20" ht="14.25">
      <c r="A157" s="124" t="s">
        <v>152</v>
      </c>
      <c r="B157" s="30">
        <f t="shared" si="16"/>
        <v>35</v>
      </c>
      <c r="C157" s="31">
        <v>16</v>
      </c>
      <c r="D157" s="34">
        <f aca="true" t="shared" si="26" ref="D157:D168">C157/B157*100</f>
        <v>45.714285714285715</v>
      </c>
      <c r="E157" s="35">
        <v>5</v>
      </c>
      <c r="F157" s="34">
        <f aca="true" t="shared" si="27" ref="F157:F168">E157/B157*100</f>
        <v>14.285714285714285</v>
      </c>
      <c r="G157" s="35">
        <v>3</v>
      </c>
      <c r="H157" s="34">
        <f aca="true" t="shared" si="28" ref="H157:H168">G157/B157*100</f>
        <v>8.571428571428571</v>
      </c>
      <c r="I157" s="35">
        <v>0</v>
      </c>
      <c r="J157" s="34">
        <f aca="true" t="shared" si="29" ref="J157:J168">I157/B157*100</f>
        <v>0</v>
      </c>
      <c r="K157" s="35">
        <v>11</v>
      </c>
      <c r="L157" s="34">
        <f aca="true" t="shared" si="30" ref="L157:L168">K157/B157*100</f>
        <v>31.428571428571427</v>
      </c>
      <c r="M157" s="31">
        <v>8</v>
      </c>
      <c r="N157" s="32">
        <f t="shared" si="24"/>
        <v>22.857142857142858</v>
      </c>
      <c r="O157" s="33">
        <v>27</v>
      </c>
      <c r="P157" s="34">
        <f t="shared" si="25"/>
        <v>77.14285714285715</v>
      </c>
      <c r="Q157" s="1"/>
      <c r="T157" s="2">
        <f>SUM(T155:T156)</f>
        <v>0</v>
      </c>
    </row>
    <row r="158" spans="1:17" ht="14.25">
      <c r="A158" s="79" t="s">
        <v>153</v>
      </c>
      <c r="B158" s="24">
        <f t="shared" si="16"/>
        <v>428</v>
      </c>
      <c r="C158" s="25">
        <f>SUM(C159:C161)</f>
        <v>181</v>
      </c>
      <c r="D158" s="29">
        <f t="shared" si="26"/>
        <v>42.28971962616823</v>
      </c>
      <c r="E158" s="28">
        <f>SUM(E159:E161)</f>
        <v>56</v>
      </c>
      <c r="F158" s="29">
        <f t="shared" si="27"/>
        <v>13.084112149532709</v>
      </c>
      <c r="G158" s="28">
        <f>SUM(G159:G161)</f>
        <v>43</v>
      </c>
      <c r="H158" s="29">
        <f t="shared" si="28"/>
        <v>10.046728971962617</v>
      </c>
      <c r="I158" s="28">
        <f>SUM(I159:I161)</f>
        <v>2</v>
      </c>
      <c r="J158" s="29">
        <f t="shared" si="29"/>
        <v>0.46728971962616817</v>
      </c>
      <c r="K158" s="28">
        <f>SUM(K159:K161)</f>
        <v>146</v>
      </c>
      <c r="L158" s="29">
        <f t="shared" si="30"/>
        <v>34.112149532710276</v>
      </c>
      <c r="M158" s="25">
        <f>SUM(M159:M161)</f>
        <v>65</v>
      </c>
      <c r="N158" s="26">
        <f t="shared" si="24"/>
        <v>15.186915887850466</v>
      </c>
      <c r="O158" s="27">
        <f>SUM(O159:O161)</f>
        <v>363</v>
      </c>
      <c r="P158" s="29">
        <f t="shared" si="25"/>
        <v>84.81308411214953</v>
      </c>
      <c r="Q158" s="1"/>
    </row>
    <row r="159" spans="1:17" ht="14.25">
      <c r="A159" s="36" t="s">
        <v>154</v>
      </c>
      <c r="B159" s="30">
        <f t="shared" si="16"/>
        <v>239</v>
      </c>
      <c r="C159" s="31">
        <v>120</v>
      </c>
      <c r="D159" s="34">
        <f t="shared" si="26"/>
        <v>50.2092050209205</v>
      </c>
      <c r="E159" s="35">
        <v>22</v>
      </c>
      <c r="F159" s="34">
        <f t="shared" si="27"/>
        <v>9.205020920502092</v>
      </c>
      <c r="G159" s="35">
        <v>28</v>
      </c>
      <c r="H159" s="34">
        <f t="shared" si="28"/>
        <v>11.715481171548117</v>
      </c>
      <c r="I159" s="35">
        <v>2</v>
      </c>
      <c r="J159" s="34">
        <f t="shared" si="29"/>
        <v>0.8368200836820083</v>
      </c>
      <c r="K159" s="35">
        <v>67</v>
      </c>
      <c r="L159" s="34">
        <f t="shared" si="30"/>
        <v>28.03347280334728</v>
      </c>
      <c r="M159" s="31">
        <v>41</v>
      </c>
      <c r="N159" s="32">
        <f t="shared" si="24"/>
        <v>17.154811715481173</v>
      </c>
      <c r="O159" s="33">
        <v>198</v>
      </c>
      <c r="P159" s="34">
        <f t="shared" si="25"/>
        <v>82.84518828451883</v>
      </c>
      <c r="Q159" s="1"/>
    </row>
    <row r="160" spans="1:17" ht="12.75" customHeight="1">
      <c r="A160" s="36" t="s">
        <v>155</v>
      </c>
      <c r="B160" s="30">
        <f t="shared" si="16"/>
        <v>43</v>
      </c>
      <c r="C160" s="31">
        <v>8</v>
      </c>
      <c r="D160" s="34">
        <v>2</v>
      </c>
      <c r="E160" s="35">
        <v>6</v>
      </c>
      <c r="F160" s="34">
        <f t="shared" si="27"/>
        <v>13.953488372093023</v>
      </c>
      <c r="G160" s="35">
        <v>4</v>
      </c>
      <c r="H160" s="34">
        <f t="shared" si="28"/>
        <v>9.30232558139535</v>
      </c>
      <c r="I160" s="35">
        <v>0</v>
      </c>
      <c r="J160" s="34">
        <f t="shared" si="29"/>
        <v>0</v>
      </c>
      <c r="K160" s="35">
        <v>25</v>
      </c>
      <c r="L160" s="34">
        <f t="shared" si="30"/>
        <v>58.139534883720934</v>
      </c>
      <c r="M160" s="31">
        <v>3</v>
      </c>
      <c r="N160" s="32">
        <f t="shared" si="24"/>
        <v>6.976744186046512</v>
      </c>
      <c r="O160" s="33">
        <v>40</v>
      </c>
      <c r="P160" s="34">
        <f t="shared" si="25"/>
        <v>93.02325581395348</v>
      </c>
      <c r="Q160" s="1"/>
    </row>
    <row r="161" spans="1:17" ht="14.25">
      <c r="A161" s="36" t="s">
        <v>156</v>
      </c>
      <c r="B161" s="30">
        <f t="shared" si="16"/>
        <v>146</v>
      </c>
      <c r="C161" s="31">
        <v>53</v>
      </c>
      <c r="D161" s="34">
        <f t="shared" si="26"/>
        <v>36.3013698630137</v>
      </c>
      <c r="E161" s="35">
        <v>28</v>
      </c>
      <c r="F161" s="34">
        <f t="shared" si="27"/>
        <v>19.17808219178082</v>
      </c>
      <c r="G161" s="35">
        <v>11</v>
      </c>
      <c r="H161" s="34">
        <f t="shared" si="28"/>
        <v>7.534246575342466</v>
      </c>
      <c r="I161" s="35">
        <v>0</v>
      </c>
      <c r="J161" s="34">
        <f t="shared" si="29"/>
        <v>0</v>
      </c>
      <c r="K161" s="35">
        <v>54</v>
      </c>
      <c r="L161" s="34">
        <f t="shared" si="30"/>
        <v>36.986301369863014</v>
      </c>
      <c r="M161" s="31">
        <v>21</v>
      </c>
      <c r="N161" s="32">
        <f t="shared" si="24"/>
        <v>14.383561643835616</v>
      </c>
      <c r="O161" s="33">
        <v>125</v>
      </c>
      <c r="P161" s="34">
        <f t="shared" si="25"/>
        <v>85.61643835616438</v>
      </c>
      <c r="Q161" s="1"/>
    </row>
    <row r="162" spans="1:19" ht="14.25">
      <c r="A162" s="80" t="s">
        <v>157</v>
      </c>
      <c r="B162" s="72"/>
      <c r="C162" s="73"/>
      <c r="D162" s="74"/>
      <c r="E162" s="75"/>
      <c r="F162" s="74"/>
      <c r="G162" s="75"/>
      <c r="H162" s="74"/>
      <c r="I162" s="75"/>
      <c r="J162" s="74"/>
      <c r="K162" s="75"/>
      <c r="L162" s="74"/>
      <c r="M162" s="73"/>
      <c r="N162" s="76"/>
      <c r="O162" s="77"/>
      <c r="P162" s="74"/>
      <c r="Q162" s="87"/>
      <c r="R162" s="87"/>
      <c r="S162" s="87"/>
    </row>
    <row r="163" spans="1:18" ht="14.25">
      <c r="A163" s="79" t="s">
        <v>158</v>
      </c>
      <c r="B163" s="81">
        <f t="shared" si="16"/>
        <v>7990</v>
      </c>
      <c r="C163" s="82">
        <v>2175</v>
      </c>
      <c r="D163" s="83">
        <f t="shared" si="26"/>
        <v>27.221526908635795</v>
      </c>
      <c r="E163" s="84">
        <v>957</v>
      </c>
      <c r="F163" s="83">
        <f t="shared" si="27"/>
        <v>11.97747183979975</v>
      </c>
      <c r="G163" s="84">
        <v>1689</v>
      </c>
      <c r="H163" s="83">
        <f t="shared" si="28"/>
        <v>21.13892365456821</v>
      </c>
      <c r="I163" s="84">
        <v>15</v>
      </c>
      <c r="J163" s="83">
        <f t="shared" si="29"/>
        <v>0.18773466833541927</v>
      </c>
      <c r="K163" s="84">
        <v>3154</v>
      </c>
      <c r="L163" s="83">
        <f t="shared" si="30"/>
        <v>39.474342928660825</v>
      </c>
      <c r="M163" s="82">
        <v>2796</v>
      </c>
      <c r="N163" s="85">
        <f>M163/B163*100</f>
        <v>34.993742177722154</v>
      </c>
      <c r="O163" s="86">
        <v>5194</v>
      </c>
      <c r="P163" s="83">
        <f>O163/B163*100</f>
        <v>65.00625782227785</v>
      </c>
      <c r="Q163" s="1"/>
      <c r="R163" s="87"/>
    </row>
    <row r="164" spans="1:18" ht="14.25">
      <c r="A164" s="79" t="s">
        <v>159</v>
      </c>
      <c r="B164" s="88">
        <f t="shared" si="16"/>
        <v>190</v>
      </c>
      <c r="C164" s="82">
        <f>C135+C139</f>
        <v>40</v>
      </c>
      <c r="D164" s="83">
        <f t="shared" si="26"/>
        <v>21.052631578947366</v>
      </c>
      <c r="E164" s="84">
        <f>E135+E139</f>
        <v>10</v>
      </c>
      <c r="F164" s="83">
        <f t="shared" si="27"/>
        <v>5.263157894736842</v>
      </c>
      <c r="G164" s="84">
        <f>G135+G139</f>
        <v>54</v>
      </c>
      <c r="H164" s="83">
        <f t="shared" si="28"/>
        <v>28.421052631578945</v>
      </c>
      <c r="I164" s="84">
        <f>I135+I139</f>
        <v>0</v>
      </c>
      <c r="J164" s="83">
        <f t="shared" si="29"/>
        <v>0</v>
      </c>
      <c r="K164" s="84">
        <f>K135+K139</f>
        <v>86</v>
      </c>
      <c r="L164" s="83">
        <f t="shared" si="30"/>
        <v>45.26315789473684</v>
      </c>
      <c r="M164" s="82">
        <f>M135+M139</f>
        <v>36</v>
      </c>
      <c r="N164" s="85">
        <f>M164/B164*100</f>
        <v>18.947368421052634</v>
      </c>
      <c r="O164" s="86">
        <f>O135+O139</f>
        <v>154</v>
      </c>
      <c r="P164" s="83">
        <f>O164/B164*100</f>
        <v>81.05263157894737</v>
      </c>
      <c r="Q164" s="1"/>
      <c r="R164" s="87"/>
    </row>
    <row r="165" spans="1:18" ht="14.25">
      <c r="A165" s="79" t="s">
        <v>160</v>
      </c>
      <c r="B165" s="88">
        <f t="shared" si="16"/>
        <v>502</v>
      </c>
      <c r="C165" s="82">
        <f>C158+C155</f>
        <v>202</v>
      </c>
      <c r="D165" s="83">
        <f t="shared" si="26"/>
        <v>40.23904382470119</v>
      </c>
      <c r="E165" s="84">
        <f>E158+E155</f>
        <v>72</v>
      </c>
      <c r="F165" s="83">
        <f t="shared" si="27"/>
        <v>14.342629482071715</v>
      </c>
      <c r="G165" s="84">
        <f>G158+G155</f>
        <v>57</v>
      </c>
      <c r="H165" s="83">
        <f t="shared" si="28"/>
        <v>11.354581673306772</v>
      </c>
      <c r="I165" s="84">
        <f>I158+I155</f>
        <v>2</v>
      </c>
      <c r="J165" s="83">
        <f t="shared" si="29"/>
        <v>0.398406374501992</v>
      </c>
      <c r="K165" s="84">
        <f>K158+K155</f>
        <v>169</v>
      </c>
      <c r="L165" s="83">
        <f t="shared" si="30"/>
        <v>33.66533864541832</v>
      </c>
      <c r="M165" s="82">
        <f>M158+M155</f>
        <v>79</v>
      </c>
      <c r="N165" s="85">
        <f>M165/B165*100</f>
        <v>15.737051792828685</v>
      </c>
      <c r="O165" s="86">
        <f>O158+O155</f>
        <v>423</v>
      </c>
      <c r="P165" s="83">
        <f>O165/B165*100</f>
        <v>84.26294820717132</v>
      </c>
      <c r="Q165" s="1"/>
      <c r="R165" s="87"/>
    </row>
    <row r="166" spans="1:18" ht="14.25">
      <c r="A166" s="79" t="s">
        <v>161</v>
      </c>
      <c r="B166" s="88">
        <f t="shared" si="16"/>
        <v>208</v>
      </c>
      <c r="C166" s="89">
        <f>C127+C129</f>
        <v>32</v>
      </c>
      <c r="D166" s="90">
        <f t="shared" si="26"/>
        <v>15.384615384615385</v>
      </c>
      <c r="E166" s="91">
        <f>E127+E129</f>
        <v>28</v>
      </c>
      <c r="F166" s="90">
        <f t="shared" si="27"/>
        <v>13.461538461538462</v>
      </c>
      <c r="G166" s="91">
        <f>G127+G129</f>
        <v>24</v>
      </c>
      <c r="H166" s="90">
        <f t="shared" si="28"/>
        <v>11.538461538461538</v>
      </c>
      <c r="I166" s="91">
        <f>I127+I129</f>
        <v>1</v>
      </c>
      <c r="J166" s="90">
        <f t="shared" si="29"/>
        <v>0.4807692307692308</v>
      </c>
      <c r="K166" s="91">
        <f>K127+K129</f>
        <v>123</v>
      </c>
      <c r="L166" s="90">
        <f t="shared" si="30"/>
        <v>59.13461538461539</v>
      </c>
      <c r="M166" s="89">
        <f>M127+M129</f>
        <v>59</v>
      </c>
      <c r="N166" s="92">
        <f>M166/B166*100</f>
        <v>28.365384615384613</v>
      </c>
      <c r="O166" s="93">
        <f>O127+O129</f>
        <v>149</v>
      </c>
      <c r="P166" s="90">
        <f>O166/B166*100</f>
        <v>71.63461538461539</v>
      </c>
      <c r="Q166" s="87"/>
      <c r="R166" s="87"/>
    </row>
    <row r="167" spans="1:16" ht="14.25">
      <c r="A167" s="94" t="s">
        <v>162</v>
      </c>
      <c r="B167" s="95">
        <f>SUM(B163:B166)</f>
        <v>8890</v>
      </c>
      <c r="C167" s="95">
        <f>SUM(C163:C166)</f>
        <v>2449</v>
      </c>
      <c r="D167" s="96">
        <f t="shared" si="26"/>
        <v>27.547806524184477</v>
      </c>
      <c r="E167" s="97">
        <f>SUM(E163:E166)</f>
        <v>1067</v>
      </c>
      <c r="F167" s="96">
        <f t="shared" si="27"/>
        <v>12.002249718785151</v>
      </c>
      <c r="G167" s="97">
        <f>SUM(G163:G166)</f>
        <v>1824</v>
      </c>
      <c r="H167" s="96">
        <f t="shared" si="28"/>
        <v>20.517435320584926</v>
      </c>
      <c r="I167" s="97">
        <f>SUM(I163:I166)</f>
        <v>18</v>
      </c>
      <c r="J167" s="96">
        <f t="shared" si="29"/>
        <v>0.20247469066366702</v>
      </c>
      <c r="K167" s="97">
        <f>SUM(K163:K166)</f>
        <v>3532</v>
      </c>
      <c r="L167" s="96">
        <f t="shared" si="30"/>
        <v>39.73003374578178</v>
      </c>
      <c r="M167" s="95">
        <f>SUM(M163:M166)</f>
        <v>2970</v>
      </c>
      <c r="N167" s="98">
        <f>M167/B167*100</f>
        <v>33.40832395950506</v>
      </c>
      <c r="O167" s="99">
        <f>SUM(O163:O166)</f>
        <v>5920</v>
      </c>
      <c r="P167" s="96">
        <f>O167/B167*100</f>
        <v>66.59167604049495</v>
      </c>
    </row>
    <row r="168" spans="1:18" ht="14.25">
      <c r="A168" s="100"/>
      <c r="B168" s="101"/>
      <c r="C168" s="101"/>
      <c r="D168" s="102"/>
      <c r="E168" s="101"/>
      <c r="F168" s="102"/>
      <c r="G168" s="101"/>
      <c r="H168" s="102"/>
      <c r="I168" s="101"/>
      <c r="J168" s="102"/>
      <c r="K168" s="101"/>
      <c r="L168" s="102"/>
      <c r="M168" s="101"/>
      <c r="N168" s="102"/>
      <c r="O168" s="101"/>
      <c r="P168" s="102"/>
      <c r="Q168" s="87"/>
      <c r="R168" s="87"/>
    </row>
    <row r="169" spans="1:17" ht="14.25">
      <c r="A169" s="104" t="s">
        <v>164</v>
      </c>
      <c r="B169" s="105"/>
      <c r="C169" s="106"/>
      <c r="D169" s="107"/>
      <c r="E169" s="106"/>
      <c r="F169" s="107"/>
      <c r="G169" s="106"/>
      <c r="H169" s="107"/>
      <c r="I169" s="106"/>
      <c r="J169" s="107"/>
      <c r="K169" s="106"/>
      <c r="L169" s="107"/>
      <c r="M169" s="106"/>
      <c r="N169" s="107"/>
      <c r="O169" s="106"/>
      <c r="P169" s="107"/>
      <c r="Q169" s="87"/>
    </row>
    <row r="170" spans="1:16" ht="35.25" customHeight="1">
      <c r="A170" s="111" t="s">
        <v>165</v>
      </c>
      <c r="B170" s="111"/>
      <c r="C170" s="111"/>
      <c r="D170" s="111"/>
      <c r="E170" s="111"/>
      <c r="F170" s="111"/>
      <c r="G170" s="111"/>
      <c r="H170" s="111"/>
      <c r="I170" s="111"/>
      <c r="J170" s="111"/>
      <c r="K170" s="111"/>
      <c r="L170" s="111"/>
      <c r="M170" s="111"/>
      <c r="N170" s="111"/>
      <c r="O170" s="111"/>
      <c r="P170" s="111"/>
    </row>
    <row r="171" spans="1:16" ht="14.25">
      <c r="A171" s="119" t="s">
        <v>173</v>
      </c>
      <c r="B171" s="119"/>
      <c r="C171" s="119"/>
      <c r="D171" s="108"/>
      <c r="E171" s="108"/>
      <c r="F171" s="108"/>
      <c r="G171" s="108"/>
      <c r="H171" s="108"/>
      <c r="I171" s="108"/>
      <c r="J171" s="108"/>
      <c r="K171" s="108"/>
      <c r="L171" s="108"/>
      <c r="M171" s="108"/>
      <c r="N171" s="108"/>
      <c r="O171" s="108"/>
      <c r="P171" s="108"/>
    </row>
    <row r="172" ht="14.25">
      <c r="A172" s="103" t="s">
        <v>163</v>
      </c>
    </row>
  </sheetData>
  <sheetProtection/>
  <mergeCells count="13">
    <mergeCell ref="K3:L3"/>
    <mergeCell ref="M3:N3"/>
    <mergeCell ref="A171:C171"/>
    <mergeCell ref="O3:P3"/>
    <mergeCell ref="A170:P170"/>
    <mergeCell ref="A1:P1"/>
    <mergeCell ref="A2:A3"/>
    <mergeCell ref="C2:L2"/>
    <mergeCell ref="M2:P2"/>
    <mergeCell ref="C3:D3"/>
    <mergeCell ref="E3:F3"/>
    <mergeCell ref="G3:H3"/>
    <mergeCell ref="I3:J3"/>
  </mergeCells>
  <printOptions/>
  <pageMargins left="0.2" right="0.2"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Anatoliy Kadinsky</dc:creator>
  <cp:keywords/>
  <dc:description/>
  <cp:lastModifiedBy>Anatoliy Kadinsky</cp:lastModifiedBy>
  <cp:lastPrinted>2014-01-10T16:20:33Z</cp:lastPrinted>
  <dcterms:created xsi:type="dcterms:W3CDTF">2013-12-27T15:36:53Z</dcterms:created>
  <dcterms:modified xsi:type="dcterms:W3CDTF">2014-01-10T16:21:18Z</dcterms:modified>
  <cp:category/>
  <cp:version/>
  <cp:contentType/>
  <cp:contentStatus/>
</cp:coreProperties>
</file>