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5300" windowHeight="952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'Sheet1'!$A$1:$H$158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<sst xmlns="http://schemas.openxmlformats.org/spreadsheetml/2006/main" count="202" uniqueCount="159">
  <si>
    <t>Table 20. Credit Hours and FTEs by Discipline - Fall 2012</t>
  </si>
  <si>
    <t>Course Level</t>
  </si>
  <si>
    <t>Undergraduate</t>
  </si>
  <si>
    <t>Graduate</t>
  </si>
  <si>
    <t>Total</t>
  </si>
  <si>
    <t>Credit Hours</t>
  </si>
  <si>
    <t>FTES</t>
  </si>
  <si>
    <t xml:space="preserve">ART AND SCIENCES TOTAL </t>
  </si>
  <si>
    <t>Anthropology</t>
  </si>
  <si>
    <t>ANTH</t>
  </si>
  <si>
    <t>ANTHC</t>
  </si>
  <si>
    <t>ANTHP</t>
  </si>
  <si>
    <t>Dept.Total</t>
  </si>
  <si>
    <t>Art</t>
  </si>
  <si>
    <t>ART H</t>
  </si>
  <si>
    <t>ARTCR</t>
  </si>
  <si>
    <t>ARTLA</t>
  </si>
  <si>
    <t>Asian-American Studies</t>
  </si>
  <si>
    <t>ASIAN</t>
  </si>
  <si>
    <t>Bio-Chemistry</t>
  </si>
  <si>
    <t>BIOCH</t>
  </si>
  <si>
    <t>Biological Sciences</t>
  </si>
  <si>
    <t>BIOL</t>
  </si>
  <si>
    <t>SCI</t>
  </si>
  <si>
    <t>Black &amp; Puerto Rican Studies</t>
  </si>
  <si>
    <t>BLPR</t>
  </si>
  <si>
    <t>Chemistry</t>
  </si>
  <si>
    <t>CHEM</t>
  </si>
  <si>
    <t>Classical &amp; Oriental Studies</t>
  </si>
  <si>
    <t>ARB</t>
  </si>
  <si>
    <t>CHIN</t>
  </si>
  <si>
    <t>CLA</t>
  </si>
  <si>
    <t>GRK</t>
  </si>
  <si>
    <t>HEBR</t>
  </si>
  <si>
    <t>JPN</t>
  </si>
  <si>
    <t>LAT</t>
  </si>
  <si>
    <t>LATED</t>
  </si>
  <si>
    <t>POL</t>
  </si>
  <si>
    <t>RUSS</t>
  </si>
  <si>
    <t>Computer Science</t>
  </si>
  <si>
    <t>C SCI</t>
  </si>
  <si>
    <t>Dance</t>
  </si>
  <si>
    <t>DAN</t>
  </si>
  <si>
    <t>Economics</t>
  </si>
  <si>
    <t>ECO</t>
  </si>
  <si>
    <t>English</t>
  </si>
  <si>
    <t>COMPL</t>
  </si>
  <si>
    <t>ENGL</t>
  </si>
  <si>
    <t>Film and Media</t>
  </si>
  <si>
    <t>FILM</t>
  </si>
  <si>
    <t>FILMP</t>
  </si>
  <si>
    <t>IMA</t>
  </si>
  <si>
    <t>MEDP</t>
  </si>
  <si>
    <t>MEDIA</t>
  </si>
  <si>
    <t>Geography</t>
  </si>
  <si>
    <t>GEOG</t>
  </si>
  <si>
    <t>GEOL</t>
  </si>
  <si>
    <t>GTECH</t>
  </si>
  <si>
    <t>PGEOG</t>
  </si>
  <si>
    <t>German</t>
  </si>
  <si>
    <t>GERMN</t>
  </si>
  <si>
    <t>History</t>
  </si>
  <si>
    <t>HIST</t>
  </si>
  <si>
    <t>Honors</t>
  </si>
  <si>
    <t>HONS</t>
  </si>
  <si>
    <t>Humanities</t>
  </si>
  <si>
    <t>HUM</t>
  </si>
  <si>
    <t>Jewish Social Studies</t>
  </si>
  <si>
    <t>JSS</t>
  </si>
  <si>
    <t>Latin Am. and Caribbean Studies</t>
  </si>
  <si>
    <t>LACS</t>
  </si>
  <si>
    <t>Mathematical Studies</t>
  </si>
  <si>
    <t>MATH</t>
  </si>
  <si>
    <t>STAT</t>
  </si>
  <si>
    <t>Music</t>
  </si>
  <si>
    <t>MUS</t>
  </si>
  <si>
    <t>MUSED</t>
  </si>
  <si>
    <t>MUSHL</t>
  </si>
  <si>
    <t>MUSIN</t>
  </si>
  <si>
    <t>MUSPF</t>
  </si>
  <si>
    <t>MUSTH</t>
  </si>
  <si>
    <t>Philosophy</t>
  </si>
  <si>
    <t>PHILO</t>
  </si>
  <si>
    <t>Physics &amp; Astronomy</t>
  </si>
  <si>
    <t>ASTRO</t>
  </si>
  <si>
    <t>PHYS</t>
  </si>
  <si>
    <t>Political Science</t>
  </si>
  <si>
    <t>POLSC</t>
  </si>
  <si>
    <t>Psychology</t>
  </si>
  <si>
    <t>PSYCH</t>
  </si>
  <si>
    <t>Religion</t>
  </si>
  <si>
    <t>REL</t>
  </si>
  <si>
    <t>Romance Languages</t>
  </si>
  <si>
    <t>FREN</t>
  </si>
  <si>
    <t>ITAL</t>
  </si>
  <si>
    <t>SPAN</t>
  </si>
  <si>
    <t>Sociology</t>
  </si>
  <si>
    <t>GSR</t>
  </si>
  <si>
    <t>SOC</t>
  </si>
  <si>
    <t>SOSCI</t>
  </si>
  <si>
    <t>Theatre</t>
  </si>
  <si>
    <t>THC</t>
  </si>
  <si>
    <t>THEA</t>
  </si>
  <si>
    <t>Urban Affairs</t>
  </si>
  <si>
    <t>URB G</t>
  </si>
  <si>
    <t>URB P</t>
  </si>
  <si>
    <t>URB S</t>
  </si>
  <si>
    <t>Women's Studies</t>
  </si>
  <si>
    <t>WGS</t>
  </si>
  <si>
    <t>SCHOOL OF EDUCATION TOTAL</t>
  </si>
  <si>
    <t>Curriculum and Teaching</t>
  </si>
  <si>
    <t>ADSUP</t>
  </si>
  <si>
    <t>BILED</t>
  </si>
  <si>
    <t>CEDC</t>
  </si>
  <si>
    <t>ECC</t>
  </si>
  <si>
    <t>EDESL</t>
  </si>
  <si>
    <t>EDLIT</t>
  </si>
  <si>
    <t>LING</t>
  </si>
  <si>
    <t>QSTA</t>
  </si>
  <si>
    <t>SEDC</t>
  </si>
  <si>
    <t>Educational Foundations</t>
  </si>
  <si>
    <t>CEDF</t>
  </si>
  <si>
    <t>COCO</t>
  </si>
  <si>
    <t>COUNM</t>
  </si>
  <si>
    <t>COUNR</t>
  </si>
  <si>
    <t>COUNS</t>
  </si>
  <si>
    <t>ECF</t>
  </si>
  <si>
    <t>QST B</t>
  </si>
  <si>
    <t>SEDF</t>
  </si>
  <si>
    <t>Health &amp; Physical Education</t>
  </si>
  <si>
    <t>EPI</t>
  </si>
  <si>
    <t>HED</t>
  </si>
  <si>
    <t>Special Education</t>
  </si>
  <si>
    <t>EDABA</t>
  </si>
  <si>
    <t>EDPS</t>
  </si>
  <si>
    <t>SPED</t>
  </si>
  <si>
    <t>SPEDE</t>
  </si>
  <si>
    <t>Curriculum &amp; Teaching/Ed. Foundations</t>
  </si>
  <si>
    <t>CEDCF</t>
  </si>
  <si>
    <t>QSTAB</t>
  </si>
  <si>
    <t xml:space="preserve">HEALTH PROFESSIONS TOTAL </t>
  </si>
  <si>
    <t>School of Health Sciences</t>
  </si>
  <si>
    <t>BIOS</t>
  </si>
  <si>
    <t>COMHE</t>
  </si>
  <si>
    <t>COMSC</t>
  </si>
  <si>
    <t>EOHS</t>
  </si>
  <si>
    <t>HPM</t>
  </si>
  <si>
    <t>MLS</t>
  </si>
  <si>
    <t>NFS</t>
  </si>
  <si>
    <t>NUTR</t>
  </si>
  <si>
    <t>PH</t>
  </si>
  <si>
    <t>School of Nursing</t>
  </si>
  <si>
    <t>NURS</t>
  </si>
  <si>
    <t>SCHOOL OF SOCIAL WORK TOTAL</t>
  </si>
  <si>
    <t>School of Social Work</t>
  </si>
  <si>
    <t>SSW</t>
  </si>
  <si>
    <t>STUDENT TOTALS</t>
  </si>
  <si>
    <t>Source: CUNY Show File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</si>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</sst>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,##0.0_);[Red]\(#,##0.0\)"/>
    <numFmt numFmtId="167" formatCode="#########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b/>
      <u val="single"/>
      <sz val="9"/>
      <color indexed="8"/>
      <name val="Arial"/>
      <family val="2"/>
    </font>
    <font>
      <b/>
      <sz val="9"/>
      <name val="Arial"/>
      <family val="2"/>
    </font>
    <font>
      <b/>
      <u val="single"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2" fillId="0" borderId="0" xfId="55" applyFont="1" applyBorder="1">
      <alignment/>
      <protection/>
    </xf>
    <xf numFmtId="0" fontId="0" fillId="33" borderId="0" xfId="0" applyFill="1" applyBorder="1" applyAlignment="1">
      <alignment/>
    </xf>
    <xf numFmtId="164" fontId="2" fillId="0" borderId="0" xfId="0" applyNumberFormat="1" applyFont="1" applyAlignment="1">
      <alignment vertical="top"/>
    </xf>
    <xf numFmtId="0" fontId="5" fillId="33" borderId="0" xfId="55" applyFont="1" applyFill="1" applyBorder="1">
      <alignment/>
      <protection/>
    </xf>
    <xf numFmtId="0" fontId="5" fillId="33" borderId="10" xfId="55" applyFont="1" applyFill="1" applyBorder="1">
      <alignment/>
      <protection/>
    </xf>
    <xf numFmtId="165" fontId="6" fillId="33" borderId="11" xfId="55" applyNumberFormat="1" applyFont="1" applyFill="1" applyBorder="1" applyAlignment="1">
      <alignment horizontal="center" wrapText="1"/>
      <protection/>
    </xf>
    <xf numFmtId="164" fontId="6" fillId="33" borderId="12" xfId="55" applyNumberFormat="1" applyFont="1" applyFill="1" applyBorder="1" applyAlignment="1">
      <alignment horizontal="center" wrapText="1"/>
      <protection/>
    </xf>
    <xf numFmtId="164" fontId="6" fillId="33" borderId="11" xfId="55" applyNumberFormat="1" applyFont="1" applyFill="1" applyBorder="1" applyAlignment="1">
      <alignment horizontal="center" wrapText="1"/>
      <protection/>
    </xf>
    <xf numFmtId="3" fontId="6" fillId="33" borderId="12" xfId="55" applyNumberFormat="1" applyFont="1" applyFill="1" applyBorder="1" applyAlignment="1">
      <alignment horizontal="center" wrapText="1"/>
      <protection/>
    </xf>
    <xf numFmtId="166" fontId="6" fillId="33" borderId="10" xfId="55" applyNumberFormat="1" applyFont="1" applyFill="1" applyBorder="1" applyAlignment="1">
      <alignment horizontal="center" wrapText="1"/>
      <protection/>
    </xf>
    <xf numFmtId="3" fontId="6" fillId="33" borderId="10" xfId="55" applyNumberFormat="1" applyFont="1" applyFill="1" applyBorder="1" applyAlignment="1">
      <alignment horizontal="center" wrapText="1"/>
      <protection/>
    </xf>
    <xf numFmtId="0" fontId="6" fillId="34" borderId="11" xfId="55" applyFont="1" applyFill="1" applyBorder="1">
      <alignment/>
      <protection/>
    </xf>
    <xf numFmtId="0" fontId="6" fillId="34" borderId="10" xfId="55" applyFont="1" applyFill="1" applyBorder="1">
      <alignment/>
      <protection/>
    </xf>
    <xf numFmtId="165" fontId="6" fillId="34" borderId="11" xfId="55" applyNumberFormat="1" applyFont="1" applyFill="1" applyBorder="1" applyAlignment="1">
      <alignment/>
      <protection/>
    </xf>
    <xf numFmtId="165" fontId="6" fillId="34" borderId="12" xfId="55" applyNumberFormat="1" applyFont="1" applyFill="1" applyBorder="1" applyAlignment="1">
      <alignment/>
      <protection/>
    </xf>
    <xf numFmtId="0" fontId="0" fillId="0" borderId="0" xfId="0" applyBorder="1" applyAlignment="1">
      <alignment vertical="top"/>
    </xf>
    <xf numFmtId="0" fontId="7" fillId="33" borderId="13" xfId="55" applyFont="1" applyFill="1" applyBorder="1">
      <alignment/>
      <protection/>
    </xf>
    <xf numFmtId="0" fontId="7" fillId="33" borderId="14" xfId="55" applyFont="1" applyFill="1" applyBorder="1">
      <alignment/>
      <protection/>
    </xf>
    <xf numFmtId="167" fontId="8" fillId="33" borderId="15" xfId="0" applyNumberFormat="1" applyFont="1" applyFill="1" applyBorder="1" applyAlignment="1">
      <alignment horizontal="right"/>
    </xf>
    <xf numFmtId="164" fontId="8" fillId="33" borderId="16" xfId="0" applyNumberFormat="1" applyFont="1" applyFill="1" applyBorder="1" applyAlignment="1">
      <alignment horizontal="right"/>
    </xf>
    <xf numFmtId="164" fontId="8" fillId="33" borderId="16" xfId="0" applyNumberFormat="1" applyFont="1" applyFill="1" applyBorder="1" applyAlignment="1">
      <alignment/>
    </xf>
    <xf numFmtId="167" fontId="8" fillId="33" borderId="16" xfId="0" applyNumberFormat="1" applyFont="1" applyFill="1" applyBorder="1" applyAlignment="1">
      <alignment/>
    </xf>
    <xf numFmtId="166" fontId="7" fillId="33" borderId="15" xfId="55" applyNumberFormat="1" applyFont="1" applyFill="1" applyBorder="1" applyAlignment="1">
      <alignment/>
      <protection/>
    </xf>
    <xf numFmtId="165" fontId="7" fillId="33" borderId="15" xfId="55" applyNumberFormat="1" applyFont="1" applyFill="1" applyBorder="1" applyAlignment="1">
      <alignment/>
      <protection/>
    </xf>
    <xf numFmtId="165" fontId="9" fillId="33" borderId="15" xfId="55" applyNumberFormat="1" applyFont="1" applyFill="1" applyBorder="1" applyAlignment="1">
      <alignment/>
      <protection/>
    </xf>
    <xf numFmtId="164" fontId="9" fillId="33" borderId="15" xfId="55" applyNumberFormat="1" applyFont="1" applyFill="1" applyBorder="1" applyAlignment="1">
      <alignment/>
      <protection/>
    </xf>
    <xf numFmtId="0" fontId="10" fillId="33" borderId="13" xfId="55" applyFont="1" applyFill="1" applyBorder="1">
      <alignment/>
      <protection/>
    </xf>
    <xf numFmtId="165" fontId="10" fillId="33" borderId="15" xfId="55" applyNumberFormat="1" applyFont="1" applyFill="1" applyBorder="1" applyAlignment="1">
      <alignment/>
      <protection/>
    </xf>
    <xf numFmtId="164" fontId="10" fillId="33" borderId="15" xfId="55" applyNumberFormat="1" applyFont="1" applyFill="1" applyBorder="1" applyAlignment="1">
      <alignment/>
      <protection/>
    </xf>
    <xf numFmtId="166" fontId="10" fillId="33" borderId="15" xfId="55" applyNumberFormat="1" applyFont="1" applyFill="1" applyBorder="1" applyAlignment="1">
      <alignment/>
      <protection/>
    </xf>
    <xf numFmtId="0" fontId="0" fillId="0" borderId="0" xfId="0" applyFill="1" applyAlignment="1">
      <alignment vertical="top"/>
    </xf>
    <xf numFmtId="0" fontId="7" fillId="33" borderId="15" xfId="55" applyFont="1" applyFill="1" applyBorder="1" applyAlignment="1">
      <alignment/>
      <protection/>
    </xf>
    <xf numFmtId="167" fontId="8" fillId="33" borderId="16" xfId="0" applyNumberFormat="1" applyFont="1" applyFill="1" applyBorder="1" applyAlignment="1">
      <alignment horizontal="right"/>
    </xf>
    <xf numFmtId="0" fontId="7" fillId="33" borderId="13" xfId="55" applyFont="1" applyFill="1" applyBorder="1" applyAlignment="1">
      <alignment/>
      <protection/>
    </xf>
    <xf numFmtId="0" fontId="10" fillId="33" borderId="13" xfId="55" applyFont="1" applyFill="1" applyBorder="1" applyAlignment="1">
      <alignment/>
      <protection/>
    </xf>
    <xf numFmtId="165" fontId="8" fillId="33" borderId="15" xfId="0" applyNumberFormat="1" applyFont="1" applyFill="1" applyBorder="1" applyAlignment="1">
      <alignment horizontal="right"/>
    </xf>
    <xf numFmtId="164" fontId="7" fillId="33" borderId="15" xfId="55" applyNumberFormat="1" applyFont="1" applyFill="1" applyBorder="1" applyAlignment="1">
      <alignment/>
      <protection/>
    </xf>
    <xf numFmtId="164" fontId="8" fillId="33" borderId="15" xfId="0" applyNumberFormat="1" applyFont="1" applyFill="1" applyBorder="1" applyAlignment="1">
      <alignment horizontal="right"/>
    </xf>
    <xf numFmtId="0" fontId="10" fillId="33" borderId="15" xfId="55" applyFont="1" applyFill="1" applyBorder="1" applyAlignment="1">
      <alignment/>
      <protection/>
    </xf>
    <xf numFmtId="165" fontId="10" fillId="33" borderId="0" xfId="55" applyNumberFormat="1" applyFont="1" applyFill="1" applyBorder="1" applyAlignment="1">
      <alignment/>
      <protection/>
    </xf>
    <xf numFmtId="3" fontId="10" fillId="33" borderId="15" xfId="55" applyNumberFormat="1" applyFont="1" applyFill="1" applyBorder="1" applyAlignment="1">
      <alignment/>
      <protection/>
    </xf>
    <xf numFmtId="164" fontId="10" fillId="33" borderId="0" xfId="55" applyNumberFormat="1" applyFont="1" applyFill="1" applyBorder="1" applyAlignment="1">
      <alignment/>
      <protection/>
    </xf>
    <xf numFmtId="165" fontId="10" fillId="33" borderId="13" xfId="55" applyNumberFormat="1" applyFont="1" applyFill="1" applyBorder="1" applyAlignment="1">
      <alignment/>
      <protection/>
    </xf>
    <xf numFmtId="0" fontId="6" fillId="33" borderId="13" xfId="55" applyFont="1" applyFill="1" applyBorder="1" applyAlignment="1">
      <alignment/>
      <protection/>
    </xf>
    <xf numFmtId="0" fontId="7" fillId="33" borderId="11" xfId="55" applyFont="1" applyFill="1" applyBorder="1">
      <alignment/>
      <protection/>
    </xf>
    <xf numFmtId="0" fontId="10" fillId="33" borderId="11" xfId="55" applyFont="1" applyFill="1" applyBorder="1" applyAlignment="1">
      <alignment/>
      <protection/>
    </xf>
    <xf numFmtId="165" fontId="10" fillId="33" borderId="17" xfId="55" applyNumberFormat="1" applyFont="1" applyFill="1" applyBorder="1" applyAlignment="1">
      <alignment/>
      <protection/>
    </xf>
    <xf numFmtId="164" fontId="10" fillId="33" borderId="17" xfId="55" applyNumberFormat="1" applyFont="1" applyFill="1" applyBorder="1" applyAlignment="1">
      <alignment/>
      <protection/>
    </xf>
    <xf numFmtId="167" fontId="11" fillId="33" borderId="12" xfId="0" applyNumberFormat="1" applyFont="1" applyFill="1" applyBorder="1" applyAlignment="1">
      <alignment horizontal="right"/>
    </xf>
    <xf numFmtId="164" fontId="11" fillId="33" borderId="12" xfId="0" applyNumberFormat="1" applyFont="1" applyFill="1" applyBorder="1" applyAlignment="1">
      <alignment horizontal="right"/>
    </xf>
    <xf numFmtId="166" fontId="10" fillId="33" borderId="17" xfId="55" applyNumberFormat="1" applyFont="1" applyFill="1" applyBorder="1" applyAlignment="1">
      <alignment/>
      <protection/>
    </xf>
    <xf numFmtId="0" fontId="10" fillId="33" borderId="10" xfId="55" applyFont="1" applyFill="1" applyBorder="1" applyAlignment="1">
      <alignment/>
      <protection/>
    </xf>
    <xf numFmtId="165" fontId="10" fillId="33" borderId="10" xfId="55" applyNumberFormat="1" applyFont="1" applyFill="1" applyBorder="1" applyAlignment="1">
      <alignment/>
      <protection/>
    </xf>
    <xf numFmtId="0" fontId="6" fillId="34" borderId="10" xfId="55" applyFont="1" applyFill="1" applyBorder="1" applyAlignment="1">
      <alignment/>
      <protection/>
    </xf>
    <xf numFmtId="165" fontId="6" fillId="34" borderId="10" xfId="55" applyNumberFormat="1" applyFont="1" applyFill="1" applyBorder="1" applyAlignment="1">
      <alignment/>
      <protection/>
    </xf>
    <xf numFmtId="165" fontId="10" fillId="0" borderId="15" xfId="55" applyNumberFormat="1" applyFont="1" applyFill="1" applyBorder="1" applyAlignment="1">
      <alignment/>
      <protection/>
    </xf>
    <xf numFmtId="167" fontId="11" fillId="33" borderId="15" xfId="0" applyNumberFormat="1" applyFont="1" applyFill="1" applyBorder="1" applyAlignment="1">
      <alignment horizontal="right"/>
    </xf>
    <xf numFmtId="164" fontId="11" fillId="33" borderId="16" xfId="0" applyNumberFormat="1" applyFont="1" applyFill="1" applyBorder="1" applyAlignment="1">
      <alignment horizontal="right"/>
    </xf>
    <xf numFmtId="167" fontId="11" fillId="33" borderId="16" xfId="0" applyNumberFormat="1" applyFont="1" applyFill="1" applyBorder="1" applyAlignment="1">
      <alignment horizontal="right"/>
    </xf>
    <xf numFmtId="0" fontId="7" fillId="0" borderId="15" xfId="0" applyFont="1" applyBorder="1" applyAlignment="1">
      <alignment/>
    </xf>
    <xf numFmtId="0" fontId="10" fillId="33" borderId="17" xfId="55" applyFont="1" applyFill="1" applyBorder="1" applyAlignment="1">
      <alignment/>
      <protection/>
    </xf>
    <xf numFmtId="167" fontId="11" fillId="33" borderId="17" xfId="0" applyNumberFormat="1" applyFont="1" applyFill="1" applyBorder="1" applyAlignment="1">
      <alignment horizontal="right"/>
    </xf>
    <xf numFmtId="0" fontId="12" fillId="33" borderId="11" xfId="55" applyFont="1" applyFill="1" applyBorder="1">
      <alignment/>
      <protection/>
    </xf>
    <xf numFmtId="0" fontId="12" fillId="33" borderId="10" xfId="55" applyFont="1" applyFill="1" applyBorder="1">
      <alignment/>
      <protection/>
    </xf>
    <xf numFmtId="165" fontId="12" fillId="33" borderId="10" xfId="55" applyNumberFormat="1" applyFont="1" applyFill="1" applyBorder="1" applyAlignment="1">
      <alignment/>
      <protection/>
    </xf>
    <xf numFmtId="164" fontId="12" fillId="33" borderId="10" xfId="55" applyNumberFormat="1" applyFont="1" applyFill="1" applyBorder="1" applyAlignment="1">
      <alignment/>
      <protection/>
    </xf>
    <xf numFmtId="165" fontId="6" fillId="34" borderId="18" xfId="55" applyNumberFormat="1" applyFont="1" applyFill="1" applyBorder="1" applyAlignment="1">
      <alignment/>
      <protection/>
    </xf>
    <xf numFmtId="165" fontId="13" fillId="33" borderId="15" xfId="0" applyNumberFormat="1" applyFont="1" applyFill="1" applyBorder="1" applyAlignment="1">
      <alignment horizontal="right"/>
    </xf>
    <xf numFmtId="164" fontId="13" fillId="33" borderId="16" xfId="0" applyNumberFormat="1" applyFont="1" applyFill="1" applyBorder="1" applyAlignment="1">
      <alignment horizontal="right"/>
    </xf>
    <xf numFmtId="165" fontId="13" fillId="33" borderId="16" xfId="0" applyNumberFormat="1" applyFont="1" applyFill="1" applyBorder="1" applyAlignment="1">
      <alignment horizontal="right"/>
    </xf>
    <xf numFmtId="165" fontId="13" fillId="33" borderId="17" xfId="0" applyNumberFormat="1" applyFont="1" applyFill="1" applyBorder="1" applyAlignment="1">
      <alignment horizontal="right"/>
    </xf>
    <xf numFmtId="164" fontId="13" fillId="33" borderId="12" xfId="0" applyNumberFormat="1" applyFont="1" applyFill="1" applyBorder="1" applyAlignment="1">
      <alignment horizontal="right"/>
    </xf>
    <xf numFmtId="165" fontId="13" fillId="33" borderId="12" xfId="0" applyNumberFormat="1" applyFont="1" applyFill="1" applyBorder="1" applyAlignment="1">
      <alignment horizontal="right"/>
    </xf>
    <xf numFmtId="0" fontId="7" fillId="33" borderId="0" xfId="55" applyFont="1" applyFill="1" applyBorder="1">
      <alignment/>
      <protection/>
    </xf>
    <xf numFmtId="165" fontId="7" fillId="33" borderId="0" xfId="55" applyNumberFormat="1" applyFont="1" applyFill="1" applyBorder="1" applyAlignment="1">
      <alignment/>
      <protection/>
    </xf>
    <xf numFmtId="164" fontId="7" fillId="33" borderId="0" xfId="55" applyNumberFormat="1" applyFont="1" applyFill="1" applyBorder="1" applyAlignment="1">
      <alignment/>
      <protection/>
    </xf>
    <xf numFmtId="166" fontId="7" fillId="33" borderId="0" xfId="55" applyNumberFormat="1" applyFont="1" applyFill="1" applyBorder="1" applyAlignment="1">
      <alignment/>
      <protection/>
    </xf>
    <xf numFmtId="165" fontId="7" fillId="33" borderId="16" xfId="55" applyNumberFormat="1" applyFont="1" applyFill="1" applyBorder="1" applyAlignment="1">
      <alignment/>
      <protection/>
    </xf>
    <xf numFmtId="0" fontId="6" fillId="34" borderId="19" xfId="55" applyFont="1" applyFill="1" applyBorder="1" applyAlignment="1">
      <alignment/>
      <protection/>
    </xf>
    <xf numFmtId="0" fontId="6" fillId="34" borderId="18" xfId="55" applyFont="1" applyFill="1" applyBorder="1" applyAlignment="1">
      <alignment/>
      <protection/>
    </xf>
    <xf numFmtId="165" fontId="6" fillId="34" borderId="20" xfId="55" applyNumberFormat="1" applyFont="1" applyFill="1" applyBorder="1" applyAlignment="1">
      <alignment/>
      <protection/>
    </xf>
    <xf numFmtId="0" fontId="7" fillId="33" borderId="19" xfId="55" applyFont="1" applyFill="1" applyBorder="1">
      <alignment/>
      <protection/>
    </xf>
    <xf numFmtId="0" fontId="7" fillId="33" borderId="21" xfId="55" applyFont="1" applyFill="1" applyBorder="1">
      <alignment/>
      <protection/>
    </xf>
    <xf numFmtId="165" fontId="7" fillId="33" borderId="21" xfId="55" applyNumberFormat="1" applyFont="1" applyFill="1" applyBorder="1" applyAlignment="1">
      <alignment/>
      <protection/>
    </xf>
    <xf numFmtId="164" fontId="7" fillId="33" borderId="21" xfId="55" applyNumberFormat="1" applyFont="1" applyFill="1" applyBorder="1" applyAlignment="1">
      <alignment/>
      <protection/>
    </xf>
    <xf numFmtId="0" fontId="6" fillId="34" borderId="22" xfId="55" applyFont="1" applyFill="1" applyBorder="1">
      <alignment/>
      <protection/>
    </xf>
    <xf numFmtId="0" fontId="6" fillId="34" borderId="23" xfId="55" applyFont="1" applyFill="1" applyBorder="1">
      <alignment/>
      <protection/>
    </xf>
    <xf numFmtId="165" fontId="6" fillId="34" borderId="23" xfId="55" applyNumberFormat="1" applyFont="1" applyFill="1" applyBorder="1" applyAlignment="1">
      <alignment/>
      <protection/>
    </xf>
    <xf numFmtId="0" fontId="0" fillId="0" borderId="13" xfId="0" applyFill="1" applyBorder="1" applyAlignment="1">
      <alignment vertical="top"/>
    </xf>
    <xf numFmtId="0" fontId="9" fillId="0" borderId="0" xfId="0" applyFont="1" applyBorder="1" applyAlignment="1">
      <alignment horizontal="left"/>
    </xf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6" fillId="34" borderId="19" xfId="55" applyFont="1" applyFill="1" applyBorder="1" applyAlignment="1">
      <alignment horizontal="left"/>
      <protection/>
    </xf>
    <xf numFmtId="0" fontId="6" fillId="34" borderId="18" xfId="55" applyFont="1" applyFill="1" applyBorder="1" applyAlignment="1">
      <alignment horizontal="left"/>
      <protection/>
    </xf>
    <xf numFmtId="0" fontId="3" fillId="35" borderId="18" xfId="55" applyFont="1" applyFill="1" applyBorder="1" applyAlignment="1">
      <alignment horizontal="center"/>
      <protection/>
    </xf>
    <xf numFmtId="0" fontId="4" fillId="35" borderId="18" xfId="55" applyFont="1" applyFill="1" applyBorder="1" applyAlignment="1">
      <alignment horizontal="center"/>
      <protection/>
    </xf>
    <xf numFmtId="0" fontId="3" fillId="33" borderId="0" xfId="55" applyFont="1" applyFill="1" applyBorder="1" applyAlignment="1">
      <alignment horizontal="center"/>
      <protection/>
    </xf>
    <xf numFmtId="0" fontId="6" fillId="33" borderId="13" xfId="55" applyFont="1" applyFill="1" applyBorder="1" applyAlignment="1">
      <alignment horizontal="center"/>
      <protection/>
    </xf>
    <xf numFmtId="0" fontId="6" fillId="33" borderId="16" xfId="55" applyFont="1" applyFill="1" applyBorder="1" applyAlignment="1">
      <alignment horizontal="center"/>
      <protection/>
    </xf>
    <xf numFmtId="0" fontId="6" fillId="33" borderId="0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redit hours and fte's by disciplin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0"/>
  <sheetViews>
    <sheetView tabSelected="1" zoomScalePageLayoutView="0" workbookViewId="0" topLeftCell="A1">
      <selection activeCell="L35" sqref="L35"/>
    </sheetView>
  </sheetViews>
  <sheetFormatPr defaultColWidth="9.140625" defaultRowHeight="15"/>
  <cols>
    <col min="1" max="1" width="23.7109375" style="1" customWidth="1"/>
    <col min="2" max="2" width="11.00390625" style="1" customWidth="1"/>
    <col min="3" max="3" width="10.28125" style="1" customWidth="1"/>
    <col min="4" max="4" width="9.8515625" style="1" bestFit="1" customWidth="1"/>
    <col min="5" max="5" width="11.57421875" style="1" bestFit="1" customWidth="1"/>
    <col min="6" max="6" width="10.140625" style="1" bestFit="1" customWidth="1"/>
    <col min="7" max="7" width="10.140625" style="1" customWidth="1"/>
    <col min="8" max="8" width="10.140625" style="1" bestFit="1" customWidth="1"/>
    <col min="9" max="9" width="9.140625" style="1" customWidth="1"/>
    <col min="10" max="10" width="9.140625" style="2" customWidth="1"/>
    <col min="11" max="16384" width="9.140625" style="1" customWidth="1"/>
  </cols>
  <sheetData>
    <row r="1" spans="1:8" ht="18.75" customHeight="1">
      <c r="A1" s="97" t="s">
        <v>0</v>
      </c>
      <c r="B1" s="98"/>
      <c r="C1" s="98"/>
      <c r="D1" s="98"/>
      <c r="E1" s="98"/>
      <c r="F1" s="98"/>
      <c r="G1" s="98"/>
      <c r="H1" s="98"/>
    </row>
    <row r="2" spans="1:10" ht="14.25">
      <c r="A2" s="3"/>
      <c r="B2" s="4"/>
      <c r="C2" s="99" t="s">
        <v>1</v>
      </c>
      <c r="D2" s="99"/>
      <c r="E2" s="99"/>
      <c r="F2" s="99"/>
      <c r="G2" s="99"/>
      <c r="H2" s="99"/>
      <c r="J2" s="5"/>
    </row>
    <row r="3" spans="1:8" ht="14.25">
      <c r="A3" s="6"/>
      <c r="B3" s="6"/>
      <c r="C3" s="100" t="s">
        <v>2</v>
      </c>
      <c r="D3" s="101"/>
      <c r="E3" s="100" t="s">
        <v>3</v>
      </c>
      <c r="F3" s="101"/>
      <c r="G3" s="102" t="s">
        <v>4</v>
      </c>
      <c r="H3" s="102"/>
    </row>
    <row r="4" spans="1:8" ht="26.25">
      <c r="A4" s="7"/>
      <c r="B4" s="7"/>
      <c r="C4" s="8" t="s">
        <v>5</v>
      </c>
      <c r="D4" s="9" t="s">
        <v>6</v>
      </c>
      <c r="E4" s="10" t="s">
        <v>5</v>
      </c>
      <c r="F4" s="11" t="s">
        <v>6</v>
      </c>
      <c r="G4" s="12" t="s">
        <v>5</v>
      </c>
      <c r="H4" s="13" t="s">
        <v>6</v>
      </c>
    </row>
    <row r="5" spans="1:9" ht="15" customHeight="1">
      <c r="A5" s="14" t="s">
        <v>7</v>
      </c>
      <c r="B5" s="15"/>
      <c r="C5" s="16">
        <f>C9+C13+C15+C17+C20+C22+C24+C35+C37+C39+C41+C44+C50+C55+C57+C59+C61+C63+C65+C67+C70+C77+C79+C82+C84+C86+C88+C92+C96+C99+C103+C105</f>
        <v>189119.5</v>
      </c>
      <c r="D5" s="17">
        <v>12607.9</v>
      </c>
      <c r="E5" s="17">
        <f>E9+E13+E15+E17+E20+E22+E24+E35+E37+E39+E41+E44+E50+E55+E57+E59+E61+E63+E65+E67+E70+E77+E79+E82+E84+E86+E88+E92+E96+E99+E103+E105</f>
        <v>10301</v>
      </c>
      <c r="F5" s="17">
        <f>F9+F13+F15+F17+F20+F22+F24+F35+F37+F39+F41+F44+F50+F55+F57+F59+F61+F63+F65+F67+F70+F77+F79+F82+F84+F86+F88+F92+F96+F99+F103+F105</f>
        <v>858.38</v>
      </c>
      <c r="G5" s="17">
        <f>G9+G13+G15+G17+G20+G22+G24+G35+G37+G39+G41+G44+G50+G55+G57+G59+G61+G63+G65+G67+G70+G77+G79+G82+G84+G86+G88+G92+G96+G99+G103+G105</f>
        <v>199420.5</v>
      </c>
      <c r="H5" s="17">
        <f>H9+H13+H15+H17+H20+H22+H24+H35+H37+H39+H41+H44+H50+H55+H57+H59+H61+H63+H65+H67+H70+H77+H79+H82+H84+H86+H88+H92+H96+H99+H103+H105</f>
        <v>13466.369999999997</v>
      </c>
      <c r="I5" s="18"/>
    </row>
    <row r="6" spans="1:8" ht="14.25">
      <c r="A6" s="19" t="s">
        <v>8</v>
      </c>
      <c r="B6" s="20" t="s">
        <v>9</v>
      </c>
      <c r="C6" s="21">
        <v>0</v>
      </c>
      <c r="D6" s="22">
        <v>0</v>
      </c>
      <c r="E6" s="23">
        <v>333</v>
      </c>
      <c r="F6" s="24">
        <v>27.75</v>
      </c>
      <c r="G6" s="25">
        <f aca="true" t="shared" si="0" ref="G6:H37">C6+E6</f>
        <v>333</v>
      </c>
      <c r="H6" s="26">
        <f t="shared" si="0"/>
        <v>27.75</v>
      </c>
    </row>
    <row r="7" spans="1:8" ht="14.25">
      <c r="A7" s="19"/>
      <c r="B7" s="19" t="s">
        <v>10</v>
      </c>
      <c r="C7" s="27">
        <v>4953</v>
      </c>
      <c r="D7" s="28">
        <v>330.2</v>
      </c>
      <c r="E7" s="28">
        <v>0</v>
      </c>
      <c r="F7" s="27">
        <v>0</v>
      </c>
      <c r="G7" s="25">
        <f t="shared" si="0"/>
        <v>4953</v>
      </c>
      <c r="H7" s="26">
        <f t="shared" si="0"/>
        <v>330.2</v>
      </c>
    </row>
    <row r="8" spans="1:8" ht="14.25">
      <c r="A8" s="19"/>
      <c r="B8" s="19" t="s">
        <v>11</v>
      </c>
      <c r="C8" s="27">
        <v>1090</v>
      </c>
      <c r="D8" s="28">
        <v>72.67</v>
      </c>
      <c r="E8" s="28">
        <v>0</v>
      </c>
      <c r="F8" s="27">
        <v>0</v>
      </c>
      <c r="G8" s="25">
        <f t="shared" si="0"/>
        <v>1090</v>
      </c>
      <c r="H8" s="26">
        <f t="shared" si="0"/>
        <v>72.67</v>
      </c>
    </row>
    <row r="9" spans="1:8" ht="14.25">
      <c r="A9" s="19"/>
      <c r="B9" s="29" t="s">
        <v>12</v>
      </c>
      <c r="C9" s="30">
        <f>SUM(C6:C8)</f>
        <v>6043</v>
      </c>
      <c r="D9" s="31">
        <f>SUM(D6:D8)</f>
        <v>402.87</v>
      </c>
      <c r="E9" s="31">
        <f>SUM(E6:E8)</f>
        <v>333</v>
      </c>
      <c r="F9" s="30">
        <f>SUM(F6:F8)</f>
        <v>27.75</v>
      </c>
      <c r="G9" s="32">
        <f t="shared" si="0"/>
        <v>6376</v>
      </c>
      <c r="H9" s="30">
        <f t="shared" si="0"/>
        <v>430.62</v>
      </c>
    </row>
    <row r="10" spans="1:8" ht="14.25">
      <c r="A10" s="19" t="s">
        <v>13</v>
      </c>
      <c r="B10" s="19" t="s">
        <v>14</v>
      </c>
      <c r="C10" s="27">
        <v>2350</v>
      </c>
      <c r="D10" s="28">
        <v>156.67</v>
      </c>
      <c r="E10" s="28">
        <v>810</v>
      </c>
      <c r="F10" s="27">
        <v>67.5</v>
      </c>
      <c r="G10" s="25">
        <f t="shared" si="0"/>
        <v>3160</v>
      </c>
      <c r="H10" s="26">
        <f t="shared" si="0"/>
        <v>224.17</v>
      </c>
    </row>
    <row r="11" spans="1:8" ht="14.25">
      <c r="A11" s="19"/>
      <c r="B11" s="19" t="s">
        <v>15</v>
      </c>
      <c r="C11" s="27">
        <v>1922</v>
      </c>
      <c r="D11" s="28">
        <v>128.13</v>
      </c>
      <c r="E11" s="28">
        <v>892</v>
      </c>
      <c r="F11" s="27">
        <v>74.33</v>
      </c>
      <c r="G11" s="25">
        <f t="shared" si="0"/>
        <v>2814</v>
      </c>
      <c r="H11" s="26">
        <f t="shared" si="0"/>
        <v>202.45999999999998</v>
      </c>
    </row>
    <row r="12" spans="1:8" ht="14.25">
      <c r="A12" s="19"/>
      <c r="B12" s="19" t="s">
        <v>16</v>
      </c>
      <c r="C12" s="27">
        <v>462</v>
      </c>
      <c r="D12" s="28">
        <v>30.8</v>
      </c>
      <c r="E12" s="28">
        <v>0</v>
      </c>
      <c r="F12" s="27">
        <v>0</v>
      </c>
      <c r="G12" s="25">
        <f t="shared" si="0"/>
        <v>462</v>
      </c>
      <c r="H12" s="26">
        <f t="shared" si="0"/>
        <v>30.8</v>
      </c>
    </row>
    <row r="13" spans="1:8" ht="14.25">
      <c r="A13" s="19"/>
      <c r="B13" s="29" t="s">
        <v>12</v>
      </c>
      <c r="C13" s="30">
        <f>SUM(C10:C12)</f>
        <v>4734</v>
      </c>
      <c r="D13" s="31">
        <f>SUM(D10:D12)</f>
        <v>315.59999999999997</v>
      </c>
      <c r="E13" s="31">
        <f>SUM(E10:E12)</f>
        <v>1702</v>
      </c>
      <c r="F13" s="30">
        <f>SUM(F10:F12)</f>
        <v>141.82999999999998</v>
      </c>
      <c r="G13" s="32">
        <f t="shared" si="0"/>
        <v>6436</v>
      </c>
      <c r="H13" s="30">
        <f t="shared" si="0"/>
        <v>457.42999999999995</v>
      </c>
    </row>
    <row r="14" spans="1:8" ht="14.25">
      <c r="A14" s="19" t="s">
        <v>17</v>
      </c>
      <c r="B14" s="19" t="s">
        <v>18</v>
      </c>
      <c r="C14" s="27">
        <v>1212</v>
      </c>
      <c r="D14" s="28">
        <v>80.8</v>
      </c>
      <c r="E14" s="28">
        <v>0</v>
      </c>
      <c r="F14" s="27">
        <v>0</v>
      </c>
      <c r="G14" s="25">
        <f t="shared" si="0"/>
        <v>1212</v>
      </c>
      <c r="H14" s="26">
        <f t="shared" si="0"/>
        <v>80.8</v>
      </c>
    </row>
    <row r="15" spans="1:8" ht="14.25">
      <c r="A15" s="19"/>
      <c r="B15" s="29" t="s">
        <v>12</v>
      </c>
      <c r="C15" s="30">
        <f>SUM(C14)</f>
        <v>1212</v>
      </c>
      <c r="D15" s="31">
        <f>SUM(D14)</f>
        <v>80.8</v>
      </c>
      <c r="E15" s="31">
        <f>SUM(E14)</f>
        <v>0</v>
      </c>
      <c r="F15" s="30">
        <f>SUM(F14)</f>
        <v>0</v>
      </c>
      <c r="G15" s="32">
        <f t="shared" si="0"/>
        <v>1212</v>
      </c>
      <c r="H15" s="30">
        <f t="shared" si="0"/>
        <v>80.8</v>
      </c>
    </row>
    <row r="16" spans="1:8" ht="14.25">
      <c r="A16" s="19" t="s">
        <v>19</v>
      </c>
      <c r="B16" s="19" t="s">
        <v>20</v>
      </c>
      <c r="C16" s="27">
        <v>0</v>
      </c>
      <c r="D16" s="28">
        <v>0</v>
      </c>
      <c r="E16" s="28">
        <v>30</v>
      </c>
      <c r="F16" s="27">
        <v>2.5</v>
      </c>
      <c r="G16" s="25">
        <f t="shared" si="0"/>
        <v>30</v>
      </c>
      <c r="H16" s="26">
        <f t="shared" si="0"/>
        <v>2.5</v>
      </c>
    </row>
    <row r="17" spans="1:8" ht="14.25">
      <c r="A17" s="19"/>
      <c r="B17" s="29" t="s">
        <v>12</v>
      </c>
      <c r="C17" s="30">
        <f>SUM(C16)</f>
        <v>0</v>
      </c>
      <c r="D17" s="31">
        <f>SUM(D16)</f>
        <v>0</v>
      </c>
      <c r="E17" s="31">
        <f>SUM(E16)</f>
        <v>30</v>
      </c>
      <c r="F17" s="30">
        <f>SUM(F16)</f>
        <v>2.5</v>
      </c>
      <c r="G17" s="32">
        <f t="shared" si="0"/>
        <v>30</v>
      </c>
      <c r="H17" s="30">
        <f t="shared" si="0"/>
        <v>2.5</v>
      </c>
    </row>
    <row r="18" spans="1:8" ht="14.25">
      <c r="A18" s="19" t="s">
        <v>21</v>
      </c>
      <c r="B18" s="19" t="s">
        <v>22</v>
      </c>
      <c r="C18" s="27">
        <v>8110</v>
      </c>
      <c r="D18" s="28">
        <v>540.67</v>
      </c>
      <c r="E18" s="28">
        <v>476</v>
      </c>
      <c r="F18" s="27">
        <v>39.67</v>
      </c>
      <c r="G18" s="25">
        <f t="shared" si="0"/>
        <v>8586</v>
      </c>
      <c r="H18" s="26">
        <f t="shared" si="0"/>
        <v>580.3399999999999</v>
      </c>
    </row>
    <row r="19" spans="1:8" ht="14.25">
      <c r="A19" s="19"/>
      <c r="B19" s="19" t="s">
        <v>23</v>
      </c>
      <c r="C19" s="27">
        <v>55</v>
      </c>
      <c r="D19" s="28">
        <v>3.67</v>
      </c>
      <c r="E19" s="28">
        <v>0</v>
      </c>
      <c r="F19" s="27">
        <v>0</v>
      </c>
      <c r="G19" s="25">
        <f t="shared" si="0"/>
        <v>55</v>
      </c>
      <c r="H19" s="26">
        <f t="shared" si="0"/>
        <v>3.67</v>
      </c>
    </row>
    <row r="20" spans="1:8" ht="14.25">
      <c r="A20" s="19"/>
      <c r="B20" s="29" t="s">
        <v>12</v>
      </c>
      <c r="C20" s="30">
        <f>SUM(C18:C19)</f>
        <v>8165</v>
      </c>
      <c r="D20" s="31">
        <f>SUM(D18:D19)</f>
        <v>544.3399999999999</v>
      </c>
      <c r="E20" s="31">
        <f>SUM(E18:E19)</f>
        <v>476</v>
      </c>
      <c r="F20" s="30">
        <f>SUM(F18:F19)</f>
        <v>39.67</v>
      </c>
      <c r="G20" s="32">
        <f t="shared" si="0"/>
        <v>8641</v>
      </c>
      <c r="H20" s="30">
        <f t="shared" si="0"/>
        <v>584.0099999999999</v>
      </c>
    </row>
    <row r="21" spans="1:9" ht="14.25">
      <c r="A21" s="19" t="s">
        <v>24</v>
      </c>
      <c r="B21" s="19" t="s">
        <v>25</v>
      </c>
      <c r="C21" s="27">
        <v>4698</v>
      </c>
      <c r="D21" s="28">
        <v>313.2</v>
      </c>
      <c r="E21" s="28">
        <v>0</v>
      </c>
      <c r="F21" s="27">
        <v>0</v>
      </c>
      <c r="G21" s="25">
        <f t="shared" si="0"/>
        <v>4698</v>
      </c>
      <c r="H21" s="26">
        <f t="shared" si="0"/>
        <v>313.2</v>
      </c>
      <c r="I21" s="33"/>
    </row>
    <row r="22" spans="1:8" ht="14.25">
      <c r="A22" s="19"/>
      <c r="B22" s="29" t="s">
        <v>12</v>
      </c>
      <c r="C22" s="30">
        <f>SUM(C21)</f>
        <v>4698</v>
      </c>
      <c r="D22" s="31">
        <f>SUM(D21)</f>
        <v>313.2</v>
      </c>
      <c r="E22" s="31">
        <f>SUM(E21)</f>
        <v>0</v>
      </c>
      <c r="F22" s="30">
        <f>SUM(F21)</f>
        <v>0</v>
      </c>
      <c r="G22" s="32">
        <f t="shared" si="0"/>
        <v>4698</v>
      </c>
      <c r="H22" s="30">
        <f t="shared" si="0"/>
        <v>313.2</v>
      </c>
    </row>
    <row r="23" spans="1:8" ht="14.25">
      <c r="A23" s="19" t="s">
        <v>26</v>
      </c>
      <c r="B23" s="19" t="s">
        <v>27</v>
      </c>
      <c r="C23" s="27">
        <v>13379</v>
      </c>
      <c r="D23" s="28">
        <v>891.9</v>
      </c>
      <c r="E23" s="28">
        <v>55</v>
      </c>
      <c r="F23" s="27">
        <v>4.6</v>
      </c>
      <c r="G23" s="25">
        <f t="shared" si="0"/>
        <v>13434</v>
      </c>
      <c r="H23" s="26">
        <f t="shared" si="0"/>
        <v>896.5</v>
      </c>
    </row>
    <row r="24" spans="1:8" ht="14.25">
      <c r="A24" s="19"/>
      <c r="B24" s="29" t="s">
        <v>12</v>
      </c>
      <c r="C24" s="30">
        <f>SUM(C23)</f>
        <v>13379</v>
      </c>
      <c r="D24" s="31">
        <f>SUM(D23)</f>
        <v>891.9</v>
      </c>
      <c r="E24" s="31">
        <f>SUM(E23)</f>
        <v>55</v>
      </c>
      <c r="F24" s="30">
        <f>SUM(F23)</f>
        <v>4.6</v>
      </c>
      <c r="G24" s="32">
        <f t="shared" si="0"/>
        <v>13434</v>
      </c>
      <c r="H24" s="30">
        <f t="shared" si="0"/>
        <v>896.5</v>
      </c>
    </row>
    <row r="25" spans="1:8" ht="14.25">
      <c r="A25" s="19" t="s">
        <v>28</v>
      </c>
      <c r="B25" s="19" t="s">
        <v>29</v>
      </c>
      <c r="C25" s="27">
        <v>406</v>
      </c>
      <c r="D25" s="28">
        <v>27.07</v>
      </c>
      <c r="E25" s="28">
        <v>0</v>
      </c>
      <c r="F25" s="27">
        <v>0</v>
      </c>
      <c r="G25" s="25">
        <f t="shared" si="0"/>
        <v>406</v>
      </c>
      <c r="H25" s="26">
        <f t="shared" si="0"/>
        <v>27.07</v>
      </c>
    </row>
    <row r="26" spans="1:8" ht="14.25">
      <c r="A26" s="19"/>
      <c r="B26" s="19" t="s">
        <v>30</v>
      </c>
      <c r="C26" s="27">
        <v>1314</v>
      </c>
      <c r="D26" s="28">
        <v>87.6</v>
      </c>
      <c r="E26" s="28">
        <v>18</v>
      </c>
      <c r="F26" s="27">
        <v>1.5</v>
      </c>
      <c r="G26" s="25">
        <f t="shared" si="0"/>
        <v>1332</v>
      </c>
      <c r="H26" s="26">
        <f t="shared" si="0"/>
        <v>89.1</v>
      </c>
    </row>
    <row r="27" spans="1:8" ht="14.25">
      <c r="A27" s="19"/>
      <c r="B27" s="19" t="s">
        <v>31</v>
      </c>
      <c r="C27" s="27">
        <v>3465</v>
      </c>
      <c r="D27" s="28">
        <v>231</v>
      </c>
      <c r="E27" s="28">
        <v>21</v>
      </c>
      <c r="F27" s="27">
        <v>1.75</v>
      </c>
      <c r="G27" s="25">
        <f t="shared" si="0"/>
        <v>3486</v>
      </c>
      <c r="H27" s="26">
        <f t="shared" si="0"/>
        <v>232.75</v>
      </c>
    </row>
    <row r="28" spans="1:8" ht="14.25">
      <c r="A28" s="19"/>
      <c r="B28" s="34" t="s">
        <v>32</v>
      </c>
      <c r="C28" s="35">
        <v>206</v>
      </c>
      <c r="D28" s="22">
        <v>13.73</v>
      </c>
      <c r="E28" s="35">
        <v>0</v>
      </c>
      <c r="F28" s="22">
        <v>0</v>
      </c>
      <c r="G28" s="25">
        <f t="shared" si="0"/>
        <v>206</v>
      </c>
      <c r="H28" s="26">
        <f t="shared" si="0"/>
        <v>13.73</v>
      </c>
    </row>
    <row r="29" spans="1:8" ht="14.25">
      <c r="A29" s="19"/>
      <c r="B29" s="36" t="s">
        <v>33</v>
      </c>
      <c r="C29" s="21">
        <v>678</v>
      </c>
      <c r="D29" s="22">
        <v>45.2</v>
      </c>
      <c r="E29" s="35">
        <v>0</v>
      </c>
      <c r="F29" s="22">
        <v>0</v>
      </c>
      <c r="G29" s="25">
        <f t="shared" si="0"/>
        <v>678</v>
      </c>
      <c r="H29" s="26">
        <f t="shared" si="0"/>
        <v>45.2</v>
      </c>
    </row>
    <row r="30" spans="1:8" ht="14.25">
      <c r="A30" s="19"/>
      <c r="B30" s="36" t="s">
        <v>34</v>
      </c>
      <c r="C30" s="21">
        <v>993</v>
      </c>
      <c r="D30" s="22">
        <v>66.2</v>
      </c>
      <c r="E30" s="35">
        <v>0</v>
      </c>
      <c r="F30" s="22">
        <v>0</v>
      </c>
      <c r="G30" s="25">
        <f t="shared" si="0"/>
        <v>993</v>
      </c>
      <c r="H30" s="26">
        <f t="shared" si="0"/>
        <v>66.2</v>
      </c>
    </row>
    <row r="31" spans="1:8" ht="14.25">
      <c r="A31" s="19"/>
      <c r="B31" s="36" t="s">
        <v>35</v>
      </c>
      <c r="C31" s="21">
        <v>282</v>
      </c>
      <c r="D31" s="22">
        <v>18.8</v>
      </c>
      <c r="E31" s="35">
        <v>27</v>
      </c>
      <c r="F31" s="22">
        <v>2.25</v>
      </c>
      <c r="G31" s="25">
        <f t="shared" si="0"/>
        <v>309</v>
      </c>
      <c r="H31" s="26">
        <f t="shared" si="0"/>
        <v>21.05</v>
      </c>
    </row>
    <row r="32" spans="1:8" ht="14.25">
      <c r="A32" s="19"/>
      <c r="B32" s="36" t="s">
        <v>36</v>
      </c>
      <c r="C32" s="21">
        <v>0</v>
      </c>
      <c r="D32" s="22">
        <v>0</v>
      </c>
      <c r="E32" s="35">
        <v>26</v>
      </c>
      <c r="F32" s="22">
        <v>2.17</v>
      </c>
      <c r="G32" s="25">
        <f t="shared" si="0"/>
        <v>26</v>
      </c>
      <c r="H32" s="26">
        <f t="shared" si="0"/>
        <v>2.17</v>
      </c>
    </row>
    <row r="33" spans="1:8" ht="14.25">
      <c r="A33" s="19"/>
      <c r="B33" s="36" t="s">
        <v>37</v>
      </c>
      <c r="C33" s="21">
        <v>108</v>
      </c>
      <c r="D33" s="22">
        <v>7.2</v>
      </c>
      <c r="E33" s="35">
        <v>0</v>
      </c>
      <c r="F33" s="22">
        <v>0</v>
      </c>
      <c r="G33" s="25">
        <f t="shared" si="0"/>
        <v>108</v>
      </c>
      <c r="H33" s="26">
        <f t="shared" si="0"/>
        <v>7.2</v>
      </c>
    </row>
    <row r="34" spans="1:8" ht="14.25">
      <c r="A34" s="19"/>
      <c r="B34" s="36" t="s">
        <v>38</v>
      </c>
      <c r="C34" s="21">
        <v>782</v>
      </c>
      <c r="D34" s="22">
        <v>52.13</v>
      </c>
      <c r="E34" s="35">
        <v>0</v>
      </c>
      <c r="F34" s="22">
        <v>0</v>
      </c>
      <c r="G34" s="25">
        <f t="shared" si="0"/>
        <v>782</v>
      </c>
      <c r="H34" s="26">
        <f t="shared" si="0"/>
        <v>52.13</v>
      </c>
    </row>
    <row r="35" spans="1:8" ht="14.25">
      <c r="A35" s="19"/>
      <c r="B35" s="37" t="s">
        <v>12</v>
      </c>
      <c r="C35" s="30">
        <f>SUM(C25:C34)</f>
        <v>8234</v>
      </c>
      <c r="D35" s="31">
        <f>SUM(D25:D34)</f>
        <v>548.93</v>
      </c>
      <c r="E35" s="31">
        <f>SUM(E25:E34)</f>
        <v>92</v>
      </c>
      <c r="F35" s="30">
        <f>SUM(F25:F34)</f>
        <v>7.67</v>
      </c>
      <c r="G35" s="32">
        <f t="shared" si="0"/>
        <v>8326</v>
      </c>
      <c r="H35" s="30">
        <f t="shared" si="0"/>
        <v>556.5999999999999</v>
      </c>
    </row>
    <row r="36" spans="1:8" ht="14.25">
      <c r="A36" s="19" t="s">
        <v>39</v>
      </c>
      <c r="B36" s="36" t="s">
        <v>40</v>
      </c>
      <c r="C36" s="38">
        <v>3853</v>
      </c>
      <c r="D36" s="22">
        <v>256.87</v>
      </c>
      <c r="E36" s="35">
        <v>0</v>
      </c>
      <c r="F36" s="22">
        <v>0</v>
      </c>
      <c r="G36" s="25">
        <f t="shared" si="0"/>
        <v>3853</v>
      </c>
      <c r="H36" s="26">
        <f t="shared" si="0"/>
        <v>256.87</v>
      </c>
    </row>
    <row r="37" spans="1:8" ht="14.25">
      <c r="A37" s="19"/>
      <c r="B37" s="37" t="s">
        <v>12</v>
      </c>
      <c r="C37" s="30">
        <f>SUM(C36)</f>
        <v>3853</v>
      </c>
      <c r="D37" s="30">
        <f>SUM(D36)</f>
        <v>256.87</v>
      </c>
      <c r="E37" s="30">
        <f>SUM(E36)</f>
        <v>0</v>
      </c>
      <c r="F37" s="30">
        <f>SUM(F36)</f>
        <v>0</v>
      </c>
      <c r="G37" s="32">
        <f t="shared" si="0"/>
        <v>3853</v>
      </c>
      <c r="H37" s="30">
        <f t="shared" si="0"/>
        <v>256.87</v>
      </c>
    </row>
    <row r="38" spans="1:8" ht="14.25">
      <c r="A38" s="19" t="s">
        <v>41</v>
      </c>
      <c r="B38" s="36" t="s">
        <v>42</v>
      </c>
      <c r="C38" s="38">
        <v>1600</v>
      </c>
      <c r="D38" s="22">
        <v>106.67</v>
      </c>
      <c r="E38" s="35">
        <v>114</v>
      </c>
      <c r="F38" s="22">
        <v>9.5</v>
      </c>
      <c r="G38" s="25">
        <f aca="true" t="shared" si="1" ref="G38:H69">C38+E38</f>
        <v>1714</v>
      </c>
      <c r="H38" s="26">
        <f t="shared" si="1"/>
        <v>116.17</v>
      </c>
    </row>
    <row r="39" spans="1:8" ht="14.25">
      <c r="A39" s="19"/>
      <c r="B39" s="37" t="s">
        <v>12</v>
      </c>
      <c r="C39" s="30">
        <f>SUM(C38:C38)</f>
        <v>1600</v>
      </c>
      <c r="D39" s="31">
        <f>SUM(D38:D38)</f>
        <v>106.67</v>
      </c>
      <c r="E39" s="31">
        <f>SUM(E38:E38)</f>
        <v>114</v>
      </c>
      <c r="F39" s="31">
        <f>SUM(F38:F38)</f>
        <v>9.5</v>
      </c>
      <c r="G39" s="32">
        <f t="shared" si="1"/>
        <v>1714</v>
      </c>
      <c r="H39" s="30">
        <f t="shared" si="1"/>
        <v>116.17</v>
      </c>
    </row>
    <row r="40" spans="1:8" ht="14.25">
      <c r="A40" s="19" t="s">
        <v>43</v>
      </c>
      <c r="B40" s="36" t="s">
        <v>44</v>
      </c>
      <c r="C40" s="38">
        <v>9704</v>
      </c>
      <c r="D40" s="22">
        <v>646.93</v>
      </c>
      <c r="E40" s="35">
        <v>975</v>
      </c>
      <c r="F40" s="22">
        <v>81.25</v>
      </c>
      <c r="G40" s="25">
        <f t="shared" si="1"/>
        <v>10679</v>
      </c>
      <c r="H40" s="26">
        <f t="shared" si="1"/>
        <v>728.18</v>
      </c>
    </row>
    <row r="41" spans="1:8" ht="14.25">
      <c r="A41" s="19"/>
      <c r="B41" s="37" t="s">
        <v>12</v>
      </c>
      <c r="C41" s="30">
        <f>SUM(C40)</f>
        <v>9704</v>
      </c>
      <c r="D41" s="31">
        <f>SUM(D40)</f>
        <v>646.93</v>
      </c>
      <c r="E41" s="31">
        <f>SUM(E40)</f>
        <v>975</v>
      </c>
      <c r="F41" s="30">
        <f>SUM(F40)</f>
        <v>81.25</v>
      </c>
      <c r="G41" s="32">
        <f t="shared" si="1"/>
        <v>10679</v>
      </c>
      <c r="H41" s="30">
        <f t="shared" si="1"/>
        <v>728.18</v>
      </c>
    </row>
    <row r="42" spans="1:8" ht="14.25">
      <c r="A42" s="19" t="s">
        <v>45</v>
      </c>
      <c r="B42" s="36" t="s">
        <v>46</v>
      </c>
      <c r="C42" s="21">
        <v>231</v>
      </c>
      <c r="D42" s="22">
        <v>15.4</v>
      </c>
      <c r="E42" s="35">
        <v>0</v>
      </c>
      <c r="F42" s="22">
        <v>0</v>
      </c>
      <c r="G42" s="25">
        <f t="shared" si="1"/>
        <v>231</v>
      </c>
      <c r="H42" s="26">
        <f t="shared" si="1"/>
        <v>15.4</v>
      </c>
    </row>
    <row r="43" spans="1:8" ht="14.25">
      <c r="A43" s="19"/>
      <c r="B43" s="36" t="s">
        <v>47</v>
      </c>
      <c r="C43" s="38">
        <v>19451</v>
      </c>
      <c r="D43" s="22">
        <v>1296.73</v>
      </c>
      <c r="E43" s="35">
        <v>840</v>
      </c>
      <c r="F43" s="22">
        <v>70</v>
      </c>
      <c r="G43" s="25">
        <f t="shared" si="1"/>
        <v>20291</v>
      </c>
      <c r="H43" s="26">
        <f t="shared" si="1"/>
        <v>1366.73</v>
      </c>
    </row>
    <row r="44" spans="1:8" ht="14.25">
      <c r="A44" s="19"/>
      <c r="B44" s="37" t="s">
        <v>12</v>
      </c>
      <c r="C44" s="30">
        <f>SUM(C42:C43)</f>
        <v>19682</v>
      </c>
      <c r="D44" s="31">
        <f>SUM(D42:D43)</f>
        <v>1312.13</v>
      </c>
      <c r="E44" s="31">
        <f>SUM(E42:E43)</f>
        <v>840</v>
      </c>
      <c r="F44" s="30">
        <f>SUM(F42:F43)</f>
        <v>70</v>
      </c>
      <c r="G44" s="32">
        <f t="shared" si="1"/>
        <v>20522</v>
      </c>
      <c r="H44" s="30">
        <f t="shared" si="1"/>
        <v>1382.13</v>
      </c>
    </row>
    <row r="45" spans="1:8" ht="14.25">
      <c r="A45" s="19" t="s">
        <v>48</v>
      </c>
      <c r="B45" s="36" t="s">
        <v>49</v>
      </c>
      <c r="C45" s="38">
        <v>2011</v>
      </c>
      <c r="D45" s="22">
        <v>134.07</v>
      </c>
      <c r="E45" s="35">
        <v>0</v>
      </c>
      <c r="F45" s="22">
        <v>0</v>
      </c>
      <c r="G45" s="25">
        <f t="shared" si="1"/>
        <v>2011</v>
      </c>
      <c r="H45" s="26">
        <f t="shared" si="1"/>
        <v>134.07</v>
      </c>
    </row>
    <row r="46" spans="1:8" ht="14.25">
      <c r="A46" s="19"/>
      <c r="B46" s="36" t="s">
        <v>50</v>
      </c>
      <c r="C46" s="21">
        <v>753</v>
      </c>
      <c r="D46" s="22">
        <v>50.2</v>
      </c>
      <c r="E46" s="35">
        <v>0</v>
      </c>
      <c r="F46" s="22">
        <v>0</v>
      </c>
      <c r="G46" s="25">
        <f t="shared" si="1"/>
        <v>753</v>
      </c>
      <c r="H46" s="26">
        <f t="shared" si="1"/>
        <v>50.2</v>
      </c>
    </row>
    <row r="47" spans="1:8" ht="14.25">
      <c r="A47" s="19"/>
      <c r="B47" s="36" t="s">
        <v>51</v>
      </c>
      <c r="C47" s="21">
        <v>0</v>
      </c>
      <c r="D47" s="22">
        <v>0</v>
      </c>
      <c r="E47" s="35">
        <v>308</v>
      </c>
      <c r="F47" s="22">
        <v>25.67</v>
      </c>
      <c r="G47" s="25">
        <f t="shared" si="1"/>
        <v>308</v>
      </c>
      <c r="H47" s="26">
        <f t="shared" si="1"/>
        <v>25.67</v>
      </c>
    </row>
    <row r="48" spans="1:8" ht="14.25">
      <c r="A48" s="19"/>
      <c r="B48" s="36" t="s">
        <v>52</v>
      </c>
      <c r="C48" s="38">
        <v>3719</v>
      </c>
      <c r="D48" s="22">
        <v>247.93</v>
      </c>
      <c r="E48" s="35">
        <v>0</v>
      </c>
      <c r="F48" s="22">
        <v>0</v>
      </c>
      <c r="G48" s="25">
        <f t="shared" si="1"/>
        <v>3719</v>
      </c>
      <c r="H48" s="26">
        <f t="shared" si="1"/>
        <v>247.93</v>
      </c>
    </row>
    <row r="49" spans="1:8" ht="14.25">
      <c r="A49" s="19"/>
      <c r="B49" s="36" t="s">
        <v>53</v>
      </c>
      <c r="C49" s="38">
        <v>1461</v>
      </c>
      <c r="D49" s="22">
        <v>97.4</v>
      </c>
      <c r="E49" s="35">
        <v>0</v>
      </c>
      <c r="F49" s="22">
        <v>0</v>
      </c>
      <c r="G49" s="25">
        <f t="shared" si="1"/>
        <v>1461</v>
      </c>
      <c r="H49" s="26">
        <f t="shared" si="1"/>
        <v>97.4</v>
      </c>
    </row>
    <row r="50" spans="1:8" ht="14.25">
      <c r="A50" s="19"/>
      <c r="B50" s="37" t="s">
        <v>12</v>
      </c>
      <c r="C50" s="30">
        <f>SUM(C45:C49)</f>
        <v>7944</v>
      </c>
      <c r="D50" s="31">
        <f>SUM(D45:D49)</f>
        <v>529.6</v>
      </c>
      <c r="E50" s="31">
        <f>SUM(E45:E49)</f>
        <v>308</v>
      </c>
      <c r="F50" s="30">
        <f>SUM(F45:F49)</f>
        <v>25.67</v>
      </c>
      <c r="G50" s="32">
        <f t="shared" si="1"/>
        <v>8252</v>
      </c>
      <c r="H50" s="30">
        <f t="shared" si="1"/>
        <v>555.27</v>
      </c>
    </row>
    <row r="51" spans="1:8" ht="14.25">
      <c r="A51" s="19" t="s">
        <v>54</v>
      </c>
      <c r="B51" s="36" t="s">
        <v>55</v>
      </c>
      <c r="C51" s="38">
        <v>2445</v>
      </c>
      <c r="D51" s="22">
        <v>163</v>
      </c>
      <c r="E51" s="35">
        <v>150</v>
      </c>
      <c r="F51" s="22">
        <v>12.5</v>
      </c>
      <c r="G51" s="25">
        <f t="shared" si="1"/>
        <v>2595</v>
      </c>
      <c r="H51" s="26">
        <f t="shared" si="1"/>
        <v>175.5</v>
      </c>
    </row>
    <row r="52" spans="1:8" ht="14.25">
      <c r="A52" s="19"/>
      <c r="B52" s="36" t="s">
        <v>56</v>
      </c>
      <c r="C52" s="38">
        <v>2659.5</v>
      </c>
      <c r="D52" s="22">
        <v>177.3</v>
      </c>
      <c r="E52" s="35">
        <v>0</v>
      </c>
      <c r="F52" s="22">
        <v>0</v>
      </c>
      <c r="G52" s="25">
        <f t="shared" si="1"/>
        <v>2659.5</v>
      </c>
      <c r="H52" s="26">
        <f t="shared" si="1"/>
        <v>177.3</v>
      </c>
    </row>
    <row r="53" spans="1:8" ht="14.25">
      <c r="A53" s="19"/>
      <c r="B53" s="36" t="s">
        <v>57</v>
      </c>
      <c r="C53" s="38">
        <v>196</v>
      </c>
      <c r="D53" s="22">
        <v>13.07</v>
      </c>
      <c r="E53" s="35">
        <v>307</v>
      </c>
      <c r="F53" s="22">
        <v>25.58</v>
      </c>
      <c r="G53" s="25">
        <f t="shared" si="1"/>
        <v>503</v>
      </c>
      <c r="H53" s="26">
        <f t="shared" si="1"/>
        <v>38.65</v>
      </c>
    </row>
    <row r="54" spans="1:8" ht="14.25">
      <c r="A54" s="19"/>
      <c r="B54" s="36" t="s">
        <v>58</v>
      </c>
      <c r="C54" s="38">
        <v>1324</v>
      </c>
      <c r="D54" s="22">
        <v>88.27</v>
      </c>
      <c r="E54" s="35">
        <v>33</v>
      </c>
      <c r="F54" s="22">
        <v>2.75</v>
      </c>
      <c r="G54" s="25">
        <f t="shared" si="1"/>
        <v>1357</v>
      </c>
      <c r="H54" s="26">
        <f t="shared" si="1"/>
        <v>91.02</v>
      </c>
    </row>
    <row r="55" spans="1:8" ht="14.25">
      <c r="A55" s="19"/>
      <c r="B55" s="37" t="s">
        <v>12</v>
      </c>
      <c r="C55" s="30">
        <f>SUM(C51:C54)</f>
        <v>6624.5</v>
      </c>
      <c r="D55" s="31">
        <f>SUM(D51:D54)</f>
        <v>441.64</v>
      </c>
      <c r="E55" s="31">
        <f>SUM(E51:E54)</f>
        <v>490</v>
      </c>
      <c r="F55" s="30">
        <f>SUM(F51:F54)</f>
        <v>40.83</v>
      </c>
      <c r="G55" s="32">
        <f t="shared" si="1"/>
        <v>7114.5</v>
      </c>
      <c r="H55" s="30">
        <f t="shared" si="1"/>
        <v>482.46999999999997</v>
      </c>
    </row>
    <row r="56" spans="1:8" ht="14.25">
      <c r="A56" s="19" t="s">
        <v>59</v>
      </c>
      <c r="B56" s="36" t="s">
        <v>60</v>
      </c>
      <c r="C56" s="38">
        <v>1255</v>
      </c>
      <c r="D56" s="22">
        <v>83.67</v>
      </c>
      <c r="E56" s="35">
        <v>0</v>
      </c>
      <c r="F56" s="22">
        <v>0</v>
      </c>
      <c r="G56" s="25">
        <f t="shared" si="1"/>
        <v>1255</v>
      </c>
      <c r="H56" s="26">
        <f t="shared" si="1"/>
        <v>83.67</v>
      </c>
    </row>
    <row r="57" spans="1:8" ht="14.25">
      <c r="A57" s="19"/>
      <c r="B57" s="37" t="s">
        <v>12</v>
      </c>
      <c r="C57" s="30">
        <f>SUM(C56)</f>
        <v>1255</v>
      </c>
      <c r="D57" s="31">
        <f>SUM(D56)</f>
        <v>83.67</v>
      </c>
      <c r="E57" s="31">
        <f>SUM(E56)</f>
        <v>0</v>
      </c>
      <c r="F57" s="30">
        <f>SUM(F56)</f>
        <v>0</v>
      </c>
      <c r="G57" s="32">
        <f t="shared" si="1"/>
        <v>1255</v>
      </c>
      <c r="H57" s="30">
        <f t="shared" si="1"/>
        <v>83.67</v>
      </c>
    </row>
    <row r="58" spans="1:8" ht="14.25">
      <c r="A58" s="19" t="s">
        <v>61</v>
      </c>
      <c r="B58" s="36" t="s">
        <v>62</v>
      </c>
      <c r="C58" s="38">
        <v>7491</v>
      </c>
      <c r="D58" s="22">
        <v>499.4</v>
      </c>
      <c r="E58" s="35">
        <v>264</v>
      </c>
      <c r="F58" s="22">
        <v>22</v>
      </c>
      <c r="G58" s="25">
        <f t="shared" si="1"/>
        <v>7755</v>
      </c>
      <c r="H58" s="26">
        <f t="shared" si="1"/>
        <v>521.4</v>
      </c>
    </row>
    <row r="59" spans="1:8" ht="14.25">
      <c r="A59" s="19"/>
      <c r="B59" s="37" t="s">
        <v>12</v>
      </c>
      <c r="C59" s="30">
        <f>SUM(C58)</f>
        <v>7491</v>
      </c>
      <c r="D59" s="31">
        <f>SUM(D58)</f>
        <v>499.4</v>
      </c>
      <c r="E59" s="31">
        <f>SUM(E58)</f>
        <v>264</v>
      </c>
      <c r="F59" s="30">
        <f>SUM(F58)</f>
        <v>22</v>
      </c>
      <c r="G59" s="32">
        <f t="shared" si="1"/>
        <v>7755</v>
      </c>
      <c r="H59" s="30">
        <f t="shared" si="1"/>
        <v>521.4</v>
      </c>
    </row>
    <row r="60" spans="1:8" ht="14.25">
      <c r="A60" s="19" t="s">
        <v>63</v>
      </c>
      <c r="B60" s="36" t="s">
        <v>64</v>
      </c>
      <c r="C60" s="21">
        <v>435</v>
      </c>
      <c r="D60" s="22">
        <v>29</v>
      </c>
      <c r="E60" s="35">
        <v>0</v>
      </c>
      <c r="F60" s="22">
        <v>0</v>
      </c>
      <c r="G60" s="25">
        <f t="shared" si="1"/>
        <v>435</v>
      </c>
      <c r="H60" s="26">
        <f t="shared" si="1"/>
        <v>29</v>
      </c>
    </row>
    <row r="61" spans="1:8" ht="14.25">
      <c r="A61" s="19"/>
      <c r="B61" s="37" t="s">
        <v>12</v>
      </c>
      <c r="C61" s="30">
        <f>SUM(C60)</f>
        <v>435</v>
      </c>
      <c r="D61" s="31">
        <f>SUM(D60)</f>
        <v>29</v>
      </c>
      <c r="E61" s="31">
        <f>SUM(E60)</f>
        <v>0</v>
      </c>
      <c r="F61" s="30">
        <f>SUM(F60)</f>
        <v>0</v>
      </c>
      <c r="G61" s="32">
        <f t="shared" si="1"/>
        <v>435</v>
      </c>
      <c r="H61" s="30">
        <f t="shared" si="1"/>
        <v>29</v>
      </c>
    </row>
    <row r="62" spans="1:8" ht="14.25">
      <c r="A62" s="19" t="s">
        <v>65</v>
      </c>
      <c r="B62" s="36" t="s">
        <v>66</v>
      </c>
      <c r="C62" s="21">
        <v>201</v>
      </c>
      <c r="D62" s="22">
        <v>13.4</v>
      </c>
      <c r="E62" s="39">
        <v>0</v>
      </c>
      <c r="F62" s="26">
        <v>0</v>
      </c>
      <c r="G62" s="25">
        <f t="shared" si="1"/>
        <v>201</v>
      </c>
      <c r="H62" s="26">
        <f t="shared" si="1"/>
        <v>13.4</v>
      </c>
    </row>
    <row r="63" spans="1:8" ht="14.25">
      <c r="A63" s="19"/>
      <c r="B63" s="37" t="s">
        <v>12</v>
      </c>
      <c r="C63" s="30">
        <f>SUM(C62)</f>
        <v>201</v>
      </c>
      <c r="D63" s="30">
        <f>SUM(D62)</f>
        <v>13.4</v>
      </c>
      <c r="E63" s="30">
        <f>SUM(E62)</f>
        <v>0</v>
      </c>
      <c r="F63" s="30">
        <f>SUM(F62)</f>
        <v>0</v>
      </c>
      <c r="G63" s="32">
        <f t="shared" si="1"/>
        <v>201</v>
      </c>
      <c r="H63" s="30">
        <f t="shared" si="1"/>
        <v>13.4</v>
      </c>
    </row>
    <row r="64" spans="1:8" ht="14.25">
      <c r="A64" s="19" t="s">
        <v>67</v>
      </c>
      <c r="B64" s="36" t="s">
        <v>68</v>
      </c>
      <c r="C64" s="21">
        <v>0</v>
      </c>
      <c r="D64" s="22">
        <v>0</v>
      </c>
      <c r="E64" s="35">
        <v>0</v>
      </c>
      <c r="F64" s="22">
        <v>0</v>
      </c>
      <c r="G64" s="25">
        <f t="shared" si="1"/>
        <v>0</v>
      </c>
      <c r="H64" s="26">
        <f t="shared" si="1"/>
        <v>0</v>
      </c>
    </row>
    <row r="65" spans="1:8" ht="14.25">
      <c r="A65" s="19"/>
      <c r="B65" s="37" t="s">
        <v>12</v>
      </c>
      <c r="C65" s="30">
        <f>SUM(C64)</f>
        <v>0</v>
      </c>
      <c r="D65" s="30">
        <f>SUM(D64)</f>
        <v>0</v>
      </c>
      <c r="E65" s="30">
        <f>SUM(E64)</f>
        <v>0</v>
      </c>
      <c r="F65" s="30">
        <f>SUM(F64)</f>
        <v>0</v>
      </c>
      <c r="G65" s="32">
        <f t="shared" si="1"/>
        <v>0</v>
      </c>
      <c r="H65" s="30">
        <f t="shared" si="1"/>
        <v>0</v>
      </c>
    </row>
    <row r="66" spans="1:8" ht="14.25">
      <c r="A66" s="19" t="s">
        <v>69</v>
      </c>
      <c r="B66" s="36" t="s">
        <v>70</v>
      </c>
      <c r="C66" s="21">
        <v>213</v>
      </c>
      <c r="D66" s="22">
        <v>14.2</v>
      </c>
      <c r="E66" s="35">
        <v>0</v>
      </c>
      <c r="F66" s="22">
        <v>0</v>
      </c>
      <c r="G66" s="25">
        <f t="shared" si="1"/>
        <v>213</v>
      </c>
      <c r="H66" s="26">
        <f t="shared" si="1"/>
        <v>14.2</v>
      </c>
    </row>
    <row r="67" spans="1:8" ht="14.25">
      <c r="A67" s="19"/>
      <c r="B67" s="37" t="s">
        <v>12</v>
      </c>
      <c r="C67" s="30">
        <f>SUM(C66)</f>
        <v>213</v>
      </c>
      <c r="D67" s="30">
        <f>SUM(D66)</f>
        <v>14.2</v>
      </c>
      <c r="E67" s="30">
        <f>SUM(E66)</f>
        <v>0</v>
      </c>
      <c r="F67" s="30">
        <f>SUM(F66)</f>
        <v>0</v>
      </c>
      <c r="G67" s="32">
        <f t="shared" si="1"/>
        <v>213</v>
      </c>
      <c r="H67" s="30">
        <f t="shared" si="1"/>
        <v>14.2</v>
      </c>
    </row>
    <row r="68" spans="1:8" ht="14.25">
      <c r="A68" s="19" t="s">
        <v>71</v>
      </c>
      <c r="B68" s="36" t="s">
        <v>72</v>
      </c>
      <c r="C68" s="38">
        <v>11860</v>
      </c>
      <c r="D68" s="40">
        <v>790.67</v>
      </c>
      <c r="E68" s="35">
        <v>408</v>
      </c>
      <c r="F68" s="22">
        <v>34</v>
      </c>
      <c r="G68" s="25">
        <f t="shared" si="1"/>
        <v>12268</v>
      </c>
      <c r="H68" s="26">
        <f t="shared" si="1"/>
        <v>824.67</v>
      </c>
    </row>
    <row r="69" spans="1:8" ht="14.25">
      <c r="A69" s="19"/>
      <c r="B69" s="36" t="s">
        <v>73</v>
      </c>
      <c r="C69" s="38">
        <v>3252</v>
      </c>
      <c r="D69" s="40">
        <v>216.8</v>
      </c>
      <c r="E69" s="35">
        <v>378</v>
      </c>
      <c r="F69" s="22">
        <v>31.5</v>
      </c>
      <c r="G69" s="25">
        <f t="shared" si="1"/>
        <v>3630</v>
      </c>
      <c r="H69" s="26">
        <f t="shared" si="1"/>
        <v>248.3</v>
      </c>
    </row>
    <row r="70" spans="1:8" ht="14.25">
      <c r="A70" s="19"/>
      <c r="B70" s="41" t="s">
        <v>12</v>
      </c>
      <c r="C70" s="42">
        <f>SUM(C68:C69)</f>
        <v>15112</v>
      </c>
      <c r="D70" s="43">
        <f>SUM(D68:D69)</f>
        <v>1007.47</v>
      </c>
      <c r="E70" s="44">
        <f>SUM(E68:E69)</f>
        <v>786</v>
      </c>
      <c r="F70" s="45">
        <f>SUM(F68:F69)</f>
        <v>65.5</v>
      </c>
      <c r="G70" s="32">
        <f aca="true" t="shared" si="2" ref="G70:H105">C70+E70</f>
        <v>15898</v>
      </c>
      <c r="H70" s="30">
        <f t="shared" si="2"/>
        <v>1072.97</v>
      </c>
    </row>
    <row r="71" spans="1:8" ht="14.25">
      <c r="A71" s="19" t="s">
        <v>74</v>
      </c>
      <c r="B71" s="36" t="s">
        <v>75</v>
      </c>
      <c r="C71" s="21">
        <v>0</v>
      </c>
      <c r="D71" s="22">
        <v>0</v>
      </c>
      <c r="E71" s="35">
        <v>436</v>
      </c>
      <c r="F71" s="22">
        <v>36.3</v>
      </c>
      <c r="G71" s="25">
        <f t="shared" si="2"/>
        <v>436</v>
      </c>
      <c r="H71" s="26">
        <f t="shared" si="2"/>
        <v>36.3</v>
      </c>
    </row>
    <row r="72" spans="1:8" ht="14.25">
      <c r="A72" s="19"/>
      <c r="B72" s="36" t="s">
        <v>76</v>
      </c>
      <c r="C72" s="21">
        <v>0</v>
      </c>
      <c r="D72" s="22">
        <v>0</v>
      </c>
      <c r="E72" s="35">
        <v>24</v>
      </c>
      <c r="F72" s="22">
        <v>2</v>
      </c>
      <c r="G72" s="25">
        <f t="shared" si="2"/>
        <v>24</v>
      </c>
      <c r="H72" s="26">
        <f t="shared" si="2"/>
        <v>2</v>
      </c>
    </row>
    <row r="73" spans="1:8" ht="14.25">
      <c r="A73" s="19"/>
      <c r="B73" s="36" t="s">
        <v>77</v>
      </c>
      <c r="C73" s="38">
        <v>4049</v>
      </c>
      <c r="D73" s="22">
        <v>269.9</v>
      </c>
      <c r="E73" s="35">
        <v>0</v>
      </c>
      <c r="F73" s="22">
        <v>0</v>
      </c>
      <c r="G73" s="25">
        <f t="shared" si="2"/>
        <v>4049</v>
      </c>
      <c r="H73" s="26">
        <f t="shared" si="2"/>
        <v>269.9</v>
      </c>
    </row>
    <row r="74" spans="1:8" ht="14.25">
      <c r="A74" s="19"/>
      <c r="B74" s="36" t="s">
        <v>78</v>
      </c>
      <c r="C74" s="21">
        <v>0</v>
      </c>
      <c r="D74" s="22">
        <v>0</v>
      </c>
      <c r="E74" s="35">
        <v>0</v>
      </c>
      <c r="F74" s="22">
        <v>0</v>
      </c>
      <c r="G74" s="25">
        <f t="shared" si="2"/>
        <v>0</v>
      </c>
      <c r="H74" s="26">
        <f t="shared" si="2"/>
        <v>0</v>
      </c>
    </row>
    <row r="75" spans="1:8" ht="14.25">
      <c r="A75" s="19"/>
      <c r="B75" s="36" t="s">
        <v>79</v>
      </c>
      <c r="C75" s="21">
        <v>442</v>
      </c>
      <c r="D75" s="22">
        <v>29.47</v>
      </c>
      <c r="E75" s="35">
        <v>0</v>
      </c>
      <c r="F75" s="22">
        <v>0</v>
      </c>
      <c r="G75" s="25">
        <f t="shared" si="2"/>
        <v>442</v>
      </c>
      <c r="H75" s="26">
        <f t="shared" si="2"/>
        <v>29.47</v>
      </c>
    </row>
    <row r="76" spans="1:8" ht="14.25">
      <c r="A76" s="19"/>
      <c r="B76" s="36" t="s">
        <v>80</v>
      </c>
      <c r="C76" s="21">
        <v>1168</v>
      </c>
      <c r="D76" s="22">
        <v>77.87</v>
      </c>
      <c r="E76" s="35">
        <v>0</v>
      </c>
      <c r="F76" s="22">
        <v>0</v>
      </c>
      <c r="G76" s="25">
        <f t="shared" si="2"/>
        <v>1168</v>
      </c>
      <c r="H76" s="26">
        <f t="shared" si="2"/>
        <v>77.87</v>
      </c>
    </row>
    <row r="77" spans="1:8" ht="14.25">
      <c r="A77" s="19"/>
      <c r="B77" s="37" t="s">
        <v>12</v>
      </c>
      <c r="C77" s="30">
        <f>SUM(C71:C76)</f>
        <v>5659</v>
      </c>
      <c r="D77" s="31">
        <f>SUM(D71:D76)</f>
        <v>377.24</v>
      </c>
      <c r="E77" s="31">
        <f>SUM(E71:E76)</f>
        <v>460</v>
      </c>
      <c r="F77" s="30">
        <f>SUM(F71:F76)</f>
        <v>38.3</v>
      </c>
      <c r="G77" s="32">
        <f t="shared" si="2"/>
        <v>6119</v>
      </c>
      <c r="H77" s="30">
        <f t="shared" si="2"/>
        <v>415.54</v>
      </c>
    </row>
    <row r="78" spans="1:8" ht="14.25">
      <c r="A78" s="19" t="s">
        <v>81</v>
      </c>
      <c r="B78" s="36" t="s">
        <v>82</v>
      </c>
      <c r="C78" s="38">
        <v>4195</v>
      </c>
      <c r="D78" s="22">
        <v>279.7</v>
      </c>
      <c r="E78" s="35">
        <v>0</v>
      </c>
      <c r="F78" s="22">
        <v>0</v>
      </c>
      <c r="G78" s="25">
        <f t="shared" si="2"/>
        <v>4195</v>
      </c>
      <c r="H78" s="26">
        <f t="shared" si="2"/>
        <v>279.7</v>
      </c>
    </row>
    <row r="79" spans="1:8" ht="14.25">
      <c r="A79" s="19"/>
      <c r="B79" s="46" t="s">
        <v>12</v>
      </c>
      <c r="C79" s="30">
        <f>SUM(C78)</f>
        <v>4195</v>
      </c>
      <c r="D79" s="30">
        <f>SUM(D78)</f>
        <v>279.7</v>
      </c>
      <c r="E79" s="30">
        <f>SUM(E78)</f>
        <v>0</v>
      </c>
      <c r="F79" s="30">
        <f>SUM(F78)</f>
        <v>0</v>
      </c>
      <c r="G79" s="32">
        <f t="shared" si="2"/>
        <v>4195</v>
      </c>
      <c r="H79" s="30">
        <f t="shared" si="2"/>
        <v>279.7</v>
      </c>
    </row>
    <row r="80" spans="1:8" ht="14.25">
      <c r="A80" s="19" t="s">
        <v>83</v>
      </c>
      <c r="B80" s="36" t="s">
        <v>84</v>
      </c>
      <c r="C80" s="38">
        <v>1776</v>
      </c>
      <c r="D80" s="22">
        <v>118.4</v>
      </c>
      <c r="E80" s="35">
        <v>0</v>
      </c>
      <c r="F80" s="22">
        <v>0</v>
      </c>
      <c r="G80" s="25">
        <f t="shared" si="2"/>
        <v>1776</v>
      </c>
      <c r="H80" s="26">
        <f t="shared" si="2"/>
        <v>118.4</v>
      </c>
    </row>
    <row r="81" spans="1:8" ht="14.25">
      <c r="A81" s="19"/>
      <c r="B81" s="36" t="s">
        <v>85</v>
      </c>
      <c r="C81" s="38">
        <v>2334</v>
      </c>
      <c r="D81" s="22">
        <v>155.6</v>
      </c>
      <c r="E81" s="35">
        <v>40</v>
      </c>
      <c r="F81" s="22">
        <v>3.33</v>
      </c>
      <c r="G81" s="25">
        <f t="shared" si="2"/>
        <v>2374</v>
      </c>
      <c r="H81" s="26">
        <f t="shared" si="2"/>
        <v>158.93</v>
      </c>
    </row>
    <row r="82" spans="1:8" ht="14.25">
      <c r="A82" s="19"/>
      <c r="B82" s="37" t="s">
        <v>12</v>
      </c>
      <c r="C82" s="30">
        <f>SUM(C80:C81)</f>
        <v>4110</v>
      </c>
      <c r="D82" s="31">
        <f>SUM(D80:D81)</f>
        <v>274</v>
      </c>
      <c r="E82" s="31">
        <f>SUM(E80:E81)</f>
        <v>40</v>
      </c>
      <c r="F82" s="30">
        <f>SUM(F80:F81)</f>
        <v>3.33</v>
      </c>
      <c r="G82" s="32">
        <f t="shared" si="2"/>
        <v>4150</v>
      </c>
      <c r="H82" s="30">
        <f t="shared" si="2"/>
        <v>277.33</v>
      </c>
    </row>
    <row r="83" spans="1:8" ht="14.25">
      <c r="A83" s="19" t="s">
        <v>86</v>
      </c>
      <c r="B83" s="36" t="s">
        <v>87</v>
      </c>
      <c r="C83" s="38">
        <v>6289</v>
      </c>
      <c r="D83" s="22">
        <v>419.3</v>
      </c>
      <c r="E83" s="35">
        <v>0</v>
      </c>
      <c r="F83" s="22">
        <v>0</v>
      </c>
      <c r="G83" s="25">
        <f t="shared" si="2"/>
        <v>6289</v>
      </c>
      <c r="H83" s="26">
        <f t="shared" si="2"/>
        <v>419.3</v>
      </c>
    </row>
    <row r="84" spans="1:8" ht="14.25">
      <c r="A84" s="19"/>
      <c r="B84" s="37" t="s">
        <v>12</v>
      </c>
      <c r="C84" s="30">
        <f>SUM(C83)</f>
        <v>6289</v>
      </c>
      <c r="D84" s="30">
        <f>SUM(D83)</f>
        <v>419.3</v>
      </c>
      <c r="E84" s="30">
        <f>SUM(E83)</f>
        <v>0</v>
      </c>
      <c r="F84" s="30">
        <f>SUM(F83)</f>
        <v>0</v>
      </c>
      <c r="G84" s="32">
        <f t="shared" si="2"/>
        <v>6289</v>
      </c>
      <c r="H84" s="30">
        <f t="shared" si="2"/>
        <v>419.3</v>
      </c>
    </row>
    <row r="85" spans="1:8" ht="14.25">
      <c r="A85" s="19" t="s">
        <v>88</v>
      </c>
      <c r="B85" s="36" t="s">
        <v>89</v>
      </c>
      <c r="C85" s="38">
        <v>22606</v>
      </c>
      <c r="D85" s="22">
        <v>1507.1</v>
      </c>
      <c r="E85" s="35">
        <v>833</v>
      </c>
      <c r="F85" s="22">
        <v>69.4</v>
      </c>
      <c r="G85" s="25">
        <f t="shared" si="2"/>
        <v>23439</v>
      </c>
      <c r="H85" s="26">
        <f t="shared" si="2"/>
        <v>1576.5</v>
      </c>
    </row>
    <row r="86" spans="1:8" ht="14.25">
      <c r="A86" s="19"/>
      <c r="B86" s="37" t="s">
        <v>12</v>
      </c>
      <c r="C86" s="30">
        <f>SUM(C85)</f>
        <v>22606</v>
      </c>
      <c r="D86" s="30">
        <f>SUM(D85)</f>
        <v>1507.1</v>
      </c>
      <c r="E86" s="30">
        <f>SUM(E85)</f>
        <v>833</v>
      </c>
      <c r="F86" s="30">
        <f>SUM(F85)</f>
        <v>69.4</v>
      </c>
      <c r="G86" s="32">
        <f t="shared" si="2"/>
        <v>23439</v>
      </c>
      <c r="H86" s="30">
        <f t="shared" si="2"/>
        <v>1576.5</v>
      </c>
    </row>
    <row r="87" spans="1:8" ht="14.25">
      <c r="A87" s="19" t="s">
        <v>90</v>
      </c>
      <c r="B87" s="36" t="s">
        <v>91</v>
      </c>
      <c r="C87" s="38">
        <v>2910</v>
      </c>
      <c r="D87" s="22">
        <v>194</v>
      </c>
      <c r="E87" s="35">
        <v>0</v>
      </c>
      <c r="F87" s="22">
        <v>0</v>
      </c>
      <c r="G87" s="25">
        <f t="shared" si="2"/>
        <v>2910</v>
      </c>
      <c r="H87" s="26">
        <f t="shared" si="2"/>
        <v>194</v>
      </c>
    </row>
    <row r="88" spans="1:8" ht="14.25">
      <c r="A88" s="19"/>
      <c r="B88" s="37" t="s">
        <v>12</v>
      </c>
      <c r="C88" s="30">
        <f>SUM(C87)</f>
        <v>2910</v>
      </c>
      <c r="D88" s="30">
        <f>SUM(D87)</f>
        <v>194</v>
      </c>
      <c r="E88" s="30">
        <f>SUM(E87)</f>
        <v>0</v>
      </c>
      <c r="F88" s="30">
        <f>SUM(F87)</f>
        <v>0</v>
      </c>
      <c r="G88" s="32">
        <f t="shared" si="2"/>
        <v>2910</v>
      </c>
      <c r="H88" s="30">
        <f t="shared" si="2"/>
        <v>194</v>
      </c>
    </row>
    <row r="89" spans="1:8" ht="14.25">
      <c r="A89" s="19" t="s">
        <v>92</v>
      </c>
      <c r="B89" s="36" t="s">
        <v>93</v>
      </c>
      <c r="C89" s="38">
        <v>2093</v>
      </c>
      <c r="D89" s="22">
        <v>139.53</v>
      </c>
      <c r="E89" s="35">
        <v>54</v>
      </c>
      <c r="F89" s="22">
        <v>4.5</v>
      </c>
      <c r="G89" s="25">
        <f t="shared" si="2"/>
        <v>2147</v>
      </c>
      <c r="H89" s="26">
        <f t="shared" si="2"/>
        <v>144.03</v>
      </c>
    </row>
    <row r="90" spans="1:8" ht="14.25">
      <c r="A90" s="19"/>
      <c r="B90" s="36" t="s">
        <v>94</v>
      </c>
      <c r="C90" s="38">
        <v>1523</v>
      </c>
      <c r="D90" s="22">
        <v>101.53</v>
      </c>
      <c r="E90" s="35">
        <v>18</v>
      </c>
      <c r="F90" s="22">
        <v>1.5</v>
      </c>
      <c r="G90" s="25">
        <f t="shared" si="2"/>
        <v>1541</v>
      </c>
      <c r="H90" s="26">
        <f t="shared" si="2"/>
        <v>103.03</v>
      </c>
    </row>
    <row r="91" spans="1:8" ht="14.25">
      <c r="A91" s="19"/>
      <c r="B91" s="36" t="s">
        <v>95</v>
      </c>
      <c r="C91" s="38">
        <v>5010</v>
      </c>
      <c r="D91" s="22">
        <v>334</v>
      </c>
      <c r="E91" s="35">
        <v>84</v>
      </c>
      <c r="F91" s="22">
        <v>7</v>
      </c>
      <c r="G91" s="25">
        <f t="shared" si="2"/>
        <v>5094</v>
      </c>
      <c r="H91" s="26">
        <f t="shared" si="2"/>
        <v>341</v>
      </c>
    </row>
    <row r="92" spans="1:8" ht="14.25">
      <c r="A92" s="19"/>
      <c r="B92" s="37" t="s">
        <v>12</v>
      </c>
      <c r="C92" s="30">
        <f>SUM(C89:C91)</f>
        <v>8626</v>
      </c>
      <c r="D92" s="31">
        <f>SUM(D89:D91)</f>
        <v>575.06</v>
      </c>
      <c r="E92" s="31">
        <f>SUM(E89:E91)</f>
        <v>156</v>
      </c>
      <c r="F92" s="30">
        <f>SUM(F89:F91)</f>
        <v>13</v>
      </c>
      <c r="G92" s="32">
        <f t="shared" si="2"/>
        <v>8782</v>
      </c>
      <c r="H92" s="30">
        <f t="shared" si="2"/>
        <v>588.06</v>
      </c>
    </row>
    <row r="93" spans="1:8" ht="14.25">
      <c r="A93" s="19" t="s">
        <v>96</v>
      </c>
      <c r="B93" s="36" t="s">
        <v>97</v>
      </c>
      <c r="C93" s="21">
        <v>0</v>
      </c>
      <c r="D93" s="22">
        <v>0</v>
      </c>
      <c r="E93" s="35">
        <v>369</v>
      </c>
      <c r="F93" s="22">
        <v>30.75</v>
      </c>
      <c r="G93" s="25">
        <f t="shared" si="2"/>
        <v>369</v>
      </c>
      <c r="H93" s="26">
        <f t="shared" si="2"/>
        <v>30.75</v>
      </c>
    </row>
    <row r="94" spans="1:8" ht="14.25">
      <c r="A94" s="19"/>
      <c r="B94" s="36" t="s">
        <v>98</v>
      </c>
      <c r="C94" s="38">
        <v>8409</v>
      </c>
      <c r="D94" s="22">
        <v>560.6</v>
      </c>
      <c r="E94" s="35">
        <v>0</v>
      </c>
      <c r="F94" s="22">
        <v>0</v>
      </c>
      <c r="G94" s="25">
        <f t="shared" si="2"/>
        <v>8409</v>
      </c>
      <c r="H94" s="26">
        <f t="shared" si="2"/>
        <v>560.6</v>
      </c>
    </row>
    <row r="95" spans="1:8" ht="14.25">
      <c r="A95" s="19"/>
      <c r="B95" s="36" t="s">
        <v>99</v>
      </c>
      <c r="C95" s="38">
        <v>18</v>
      </c>
      <c r="D95" s="22">
        <v>1.2</v>
      </c>
      <c r="E95" s="35">
        <v>0</v>
      </c>
      <c r="F95" s="22">
        <v>0</v>
      </c>
      <c r="G95" s="25">
        <f t="shared" si="2"/>
        <v>18</v>
      </c>
      <c r="H95" s="26">
        <f t="shared" si="2"/>
        <v>1.2</v>
      </c>
    </row>
    <row r="96" spans="1:8" ht="14.25">
      <c r="A96" s="19"/>
      <c r="B96" s="37" t="s">
        <v>12</v>
      </c>
      <c r="C96" s="30">
        <f>SUM(C93:C95)</f>
        <v>8427</v>
      </c>
      <c r="D96" s="31">
        <f>SUM(D93:D95)</f>
        <v>561.8000000000001</v>
      </c>
      <c r="E96" s="31">
        <f>SUM(E93:E95)</f>
        <v>369</v>
      </c>
      <c r="F96" s="30">
        <f>SUM(F93:F95)</f>
        <v>30.75</v>
      </c>
      <c r="G96" s="32">
        <f t="shared" si="2"/>
        <v>8796</v>
      </c>
      <c r="H96" s="30">
        <f t="shared" si="2"/>
        <v>592.5500000000001</v>
      </c>
    </row>
    <row r="97" spans="1:8" ht="14.25">
      <c r="A97" s="19" t="s">
        <v>100</v>
      </c>
      <c r="B97" s="36" t="s">
        <v>101</v>
      </c>
      <c r="C97" s="21">
        <v>0</v>
      </c>
      <c r="D97" s="22">
        <v>0</v>
      </c>
      <c r="E97" s="35">
        <v>247</v>
      </c>
      <c r="F97" s="22">
        <v>20.58</v>
      </c>
      <c r="G97" s="25">
        <f t="shared" si="2"/>
        <v>247</v>
      </c>
      <c r="H97" s="26">
        <f t="shared" si="2"/>
        <v>20.58</v>
      </c>
    </row>
    <row r="98" spans="1:8" ht="14.25">
      <c r="A98" s="19"/>
      <c r="B98" s="36" t="s">
        <v>102</v>
      </c>
      <c r="C98" s="38">
        <v>2422</v>
      </c>
      <c r="D98" s="22">
        <v>161.47</v>
      </c>
      <c r="E98" s="35">
        <v>0</v>
      </c>
      <c r="F98" s="22">
        <v>0</v>
      </c>
      <c r="G98" s="25">
        <f t="shared" si="2"/>
        <v>2422</v>
      </c>
      <c r="H98" s="26">
        <f t="shared" si="2"/>
        <v>161.47</v>
      </c>
    </row>
    <row r="99" spans="1:8" ht="14.25">
      <c r="A99" s="19"/>
      <c r="B99" s="37" t="s">
        <v>12</v>
      </c>
      <c r="C99" s="30">
        <f>SUM(C97:C98)</f>
        <v>2422</v>
      </c>
      <c r="D99" s="31">
        <f>SUM(D97:D98)</f>
        <v>161.47</v>
      </c>
      <c r="E99" s="31">
        <f>SUM(E97:E98)</f>
        <v>247</v>
      </c>
      <c r="F99" s="30">
        <f>SUM(F97:F98)</f>
        <v>20.58</v>
      </c>
      <c r="G99" s="32">
        <f t="shared" si="2"/>
        <v>2669</v>
      </c>
      <c r="H99" s="30">
        <f t="shared" si="2"/>
        <v>182.05</v>
      </c>
    </row>
    <row r="100" spans="1:8" ht="14.25">
      <c r="A100" s="19" t="s">
        <v>103</v>
      </c>
      <c r="B100" s="36" t="s">
        <v>104</v>
      </c>
      <c r="C100" s="21">
        <v>0</v>
      </c>
      <c r="D100" s="22">
        <v>0</v>
      </c>
      <c r="E100" s="35">
        <v>876</v>
      </c>
      <c r="F100" s="22">
        <v>73</v>
      </c>
      <c r="G100" s="25">
        <f t="shared" si="2"/>
        <v>876</v>
      </c>
      <c r="H100" s="26">
        <f t="shared" si="2"/>
        <v>73</v>
      </c>
    </row>
    <row r="101" spans="1:8" ht="14.25">
      <c r="A101" s="19"/>
      <c r="B101" s="36" t="s">
        <v>105</v>
      </c>
      <c r="C101" s="21">
        <v>0</v>
      </c>
      <c r="D101" s="22">
        <v>0</v>
      </c>
      <c r="E101" s="35">
        <v>855</v>
      </c>
      <c r="F101" s="22">
        <v>71.25</v>
      </c>
      <c r="G101" s="25">
        <f t="shared" si="2"/>
        <v>855</v>
      </c>
      <c r="H101" s="26">
        <f t="shared" si="2"/>
        <v>71.25</v>
      </c>
    </row>
    <row r="102" spans="1:8" ht="14.25">
      <c r="A102" s="19"/>
      <c r="B102" s="36" t="s">
        <v>106</v>
      </c>
      <c r="C102" s="21">
        <v>1128</v>
      </c>
      <c r="D102" s="22">
        <v>75.2</v>
      </c>
      <c r="E102" s="35">
        <v>0</v>
      </c>
      <c r="F102" s="22">
        <v>0</v>
      </c>
      <c r="G102" s="25">
        <f t="shared" si="2"/>
        <v>1128</v>
      </c>
      <c r="H102" s="26">
        <f t="shared" si="2"/>
        <v>75.2</v>
      </c>
    </row>
    <row r="103" spans="1:8" ht="14.25">
      <c r="A103" s="19"/>
      <c r="B103" s="37" t="s">
        <v>12</v>
      </c>
      <c r="C103" s="30">
        <f>SUM(C100:C102)</f>
        <v>1128</v>
      </c>
      <c r="D103" s="31">
        <f>SUM(D100:D102)</f>
        <v>75.2</v>
      </c>
      <c r="E103" s="31">
        <f>SUM(E100:E102)</f>
        <v>1731</v>
      </c>
      <c r="F103" s="30">
        <f>SUM(F100:F102)</f>
        <v>144.25</v>
      </c>
      <c r="G103" s="32">
        <f t="shared" si="2"/>
        <v>2859</v>
      </c>
      <c r="H103" s="30">
        <f t="shared" si="2"/>
        <v>219.45</v>
      </c>
    </row>
    <row r="104" spans="1:8" ht="14.25">
      <c r="A104" s="36" t="s">
        <v>107</v>
      </c>
      <c r="B104" s="36" t="s">
        <v>108</v>
      </c>
      <c r="C104" s="21">
        <v>0</v>
      </c>
      <c r="D104" s="22">
        <v>0</v>
      </c>
      <c r="E104" s="35">
        <v>0</v>
      </c>
      <c r="F104" s="22">
        <v>0</v>
      </c>
      <c r="G104" s="25">
        <f t="shared" si="2"/>
        <v>0</v>
      </c>
      <c r="H104" s="26">
        <f t="shared" si="2"/>
        <v>0</v>
      </c>
    </row>
    <row r="105" spans="1:8" ht="14.25" customHeight="1">
      <c r="A105" s="47"/>
      <c r="B105" s="48" t="s">
        <v>12</v>
      </c>
      <c r="C105" s="49">
        <v>2168</v>
      </c>
      <c r="D105" s="50">
        <v>144.5</v>
      </c>
      <c r="E105" s="51">
        <v>0</v>
      </c>
      <c r="F105" s="52">
        <v>0</v>
      </c>
      <c r="G105" s="53">
        <f t="shared" si="2"/>
        <v>2168</v>
      </c>
      <c r="H105" s="49">
        <f t="shared" si="2"/>
        <v>144.5</v>
      </c>
    </row>
    <row r="106" spans="1:8" ht="13.5" customHeight="1">
      <c r="A106" s="47"/>
      <c r="B106" s="54"/>
      <c r="C106" s="55"/>
      <c r="D106" s="55"/>
      <c r="E106" s="55"/>
      <c r="F106" s="55"/>
      <c r="G106" s="55"/>
      <c r="H106" s="55"/>
    </row>
    <row r="107" spans="1:8" ht="12.75" customHeight="1">
      <c r="A107" s="14" t="s">
        <v>109</v>
      </c>
      <c r="B107" s="56"/>
      <c r="C107" s="57">
        <f aca="true" t="shared" si="3" ref="C107:H107">C117+C126+C129+C134+C138</f>
        <v>1175</v>
      </c>
      <c r="D107" s="57">
        <f t="shared" si="3"/>
        <v>78.33999999999999</v>
      </c>
      <c r="E107" s="57">
        <f t="shared" si="3"/>
        <v>17919.5</v>
      </c>
      <c r="F107" s="57">
        <f t="shared" si="3"/>
        <v>1493.29</v>
      </c>
      <c r="G107" s="57">
        <f t="shared" si="3"/>
        <v>19094.5</v>
      </c>
      <c r="H107" s="57">
        <f t="shared" si="3"/>
        <v>1571.6299999999999</v>
      </c>
    </row>
    <row r="108" spans="1:8" ht="14.25">
      <c r="A108" s="19" t="s">
        <v>110</v>
      </c>
      <c r="B108" s="36" t="s">
        <v>111</v>
      </c>
      <c r="C108" s="21">
        <v>0</v>
      </c>
      <c r="D108" s="22">
        <v>0</v>
      </c>
      <c r="E108" s="35">
        <v>596</v>
      </c>
      <c r="F108" s="22">
        <v>49.67</v>
      </c>
      <c r="G108" s="25">
        <f>C108+E108</f>
        <v>596</v>
      </c>
      <c r="H108" s="26">
        <f aca="true" t="shared" si="4" ref="G108:H116">D108+F108</f>
        <v>49.67</v>
      </c>
    </row>
    <row r="109" spans="1:8" ht="14.25">
      <c r="A109" s="19"/>
      <c r="B109" s="36" t="s">
        <v>112</v>
      </c>
      <c r="C109" s="21">
        <v>0</v>
      </c>
      <c r="D109" s="22">
        <v>0</v>
      </c>
      <c r="E109" s="35">
        <v>360</v>
      </c>
      <c r="F109" s="22">
        <v>30</v>
      </c>
      <c r="G109" s="25">
        <f t="shared" si="4"/>
        <v>360</v>
      </c>
      <c r="H109" s="26">
        <f t="shared" si="4"/>
        <v>30</v>
      </c>
    </row>
    <row r="110" spans="1:8" ht="14.25">
      <c r="A110" s="19"/>
      <c r="B110" s="36" t="s">
        <v>113</v>
      </c>
      <c r="C110" s="21">
        <v>0</v>
      </c>
      <c r="D110" s="22">
        <v>0</v>
      </c>
      <c r="E110" s="35">
        <v>1741</v>
      </c>
      <c r="F110" s="22">
        <v>145.08</v>
      </c>
      <c r="G110" s="25">
        <f t="shared" si="4"/>
        <v>1741</v>
      </c>
      <c r="H110" s="26">
        <f t="shared" si="4"/>
        <v>145.08</v>
      </c>
    </row>
    <row r="111" spans="1:8" ht="14.25">
      <c r="A111" s="19"/>
      <c r="B111" s="36" t="s">
        <v>114</v>
      </c>
      <c r="C111" s="21">
        <v>0</v>
      </c>
      <c r="D111" s="22">
        <v>0</v>
      </c>
      <c r="E111" s="35">
        <v>1425</v>
      </c>
      <c r="F111" s="22">
        <v>118.75</v>
      </c>
      <c r="G111" s="25">
        <f t="shared" si="4"/>
        <v>1425</v>
      </c>
      <c r="H111" s="26">
        <f t="shared" si="4"/>
        <v>118.75</v>
      </c>
    </row>
    <row r="112" spans="1:8" ht="14.25">
      <c r="A112" s="19"/>
      <c r="B112" s="36" t="s">
        <v>115</v>
      </c>
      <c r="C112" s="21">
        <v>0</v>
      </c>
      <c r="D112" s="22">
        <v>0</v>
      </c>
      <c r="E112" s="35">
        <v>1012</v>
      </c>
      <c r="F112" s="22">
        <v>84.33</v>
      </c>
      <c r="G112" s="25">
        <f t="shared" si="4"/>
        <v>1012</v>
      </c>
      <c r="H112" s="26">
        <f t="shared" si="4"/>
        <v>84.33</v>
      </c>
    </row>
    <row r="113" spans="1:8" ht="14.25">
      <c r="A113" s="19"/>
      <c r="B113" s="36" t="s">
        <v>116</v>
      </c>
      <c r="C113" s="21">
        <v>0</v>
      </c>
      <c r="D113" s="22">
        <v>0</v>
      </c>
      <c r="E113" s="35">
        <v>807</v>
      </c>
      <c r="F113" s="22">
        <v>67.25</v>
      </c>
      <c r="G113" s="25">
        <f t="shared" si="4"/>
        <v>807</v>
      </c>
      <c r="H113" s="26">
        <f t="shared" si="4"/>
        <v>67.25</v>
      </c>
    </row>
    <row r="114" spans="1:8" ht="14.25">
      <c r="A114" s="19"/>
      <c r="B114" s="36" t="s">
        <v>117</v>
      </c>
      <c r="C114" s="21">
        <v>0</v>
      </c>
      <c r="D114" s="22">
        <v>0</v>
      </c>
      <c r="E114" s="35">
        <v>396</v>
      </c>
      <c r="F114" s="22">
        <v>33</v>
      </c>
      <c r="G114" s="25">
        <f t="shared" si="4"/>
        <v>396</v>
      </c>
      <c r="H114" s="26">
        <f t="shared" si="4"/>
        <v>33</v>
      </c>
    </row>
    <row r="115" spans="1:8" ht="14.25">
      <c r="A115" s="19"/>
      <c r="B115" s="36" t="s">
        <v>118</v>
      </c>
      <c r="C115" s="26">
        <v>390</v>
      </c>
      <c r="D115" s="39">
        <v>26</v>
      </c>
      <c r="E115" s="39">
        <v>0</v>
      </c>
      <c r="F115" s="26">
        <v>0</v>
      </c>
      <c r="G115" s="25">
        <f t="shared" si="4"/>
        <v>390</v>
      </c>
      <c r="H115" s="26">
        <f t="shared" si="4"/>
        <v>26</v>
      </c>
    </row>
    <row r="116" spans="1:8" ht="14.25">
      <c r="A116" s="19"/>
      <c r="B116" s="36" t="s">
        <v>119</v>
      </c>
      <c r="C116" s="21">
        <v>156</v>
      </c>
      <c r="D116" s="22">
        <v>10.4</v>
      </c>
      <c r="E116" s="39">
        <v>734</v>
      </c>
      <c r="F116" s="26">
        <v>61.17</v>
      </c>
      <c r="G116" s="25">
        <f t="shared" si="4"/>
        <v>890</v>
      </c>
      <c r="H116" s="26">
        <f t="shared" si="4"/>
        <v>71.57000000000001</v>
      </c>
    </row>
    <row r="117" spans="1:8" ht="14.25">
      <c r="A117" s="19"/>
      <c r="B117" s="37" t="s">
        <v>12</v>
      </c>
      <c r="C117" s="30">
        <f aca="true" t="shared" si="5" ref="C117:H117">SUM(C108:C116)</f>
        <v>546</v>
      </c>
      <c r="D117" s="30">
        <f t="shared" si="5"/>
        <v>36.4</v>
      </c>
      <c r="E117" s="31">
        <f t="shared" si="5"/>
        <v>7071</v>
      </c>
      <c r="F117" s="30">
        <f t="shared" si="5"/>
        <v>589.2499999999999</v>
      </c>
      <c r="G117" s="32">
        <f t="shared" si="5"/>
        <v>7617</v>
      </c>
      <c r="H117" s="30">
        <f t="shared" si="5"/>
        <v>625.65</v>
      </c>
    </row>
    <row r="118" spans="1:8" ht="14.25">
      <c r="A118" s="19" t="s">
        <v>120</v>
      </c>
      <c r="B118" s="36" t="s">
        <v>121</v>
      </c>
      <c r="C118" s="21">
        <v>0</v>
      </c>
      <c r="D118" s="22">
        <v>0</v>
      </c>
      <c r="E118" s="35">
        <v>990</v>
      </c>
      <c r="F118" s="22">
        <v>82.5</v>
      </c>
      <c r="G118" s="25">
        <f aca="true" t="shared" si="6" ref="G118:H125">C118+E118</f>
        <v>990</v>
      </c>
      <c r="H118" s="26">
        <f t="shared" si="6"/>
        <v>82.5</v>
      </c>
    </row>
    <row r="119" spans="1:8" ht="14.25">
      <c r="A119" s="19"/>
      <c r="B119" s="36" t="s">
        <v>122</v>
      </c>
      <c r="C119" s="21">
        <v>0</v>
      </c>
      <c r="D119" s="22">
        <v>0</v>
      </c>
      <c r="E119" s="35">
        <v>2060</v>
      </c>
      <c r="F119" s="22">
        <v>171.67</v>
      </c>
      <c r="G119" s="25">
        <f t="shared" si="6"/>
        <v>2060</v>
      </c>
      <c r="H119" s="26">
        <f t="shared" si="6"/>
        <v>171.67</v>
      </c>
    </row>
    <row r="120" spans="1:8" ht="14.25">
      <c r="A120" s="19"/>
      <c r="B120" s="36" t="s">
        <v>123</v>
      </c>
      <c r="C120" s="21">
        <v>0</v>
      </c>
      <c r="D120" s="22">
        <v>0</v>
      </c>
      <c r="E120" s="35">
        <v>120</v>
      </c>
      <c r="F120" s="22">
        <v>10</v>
      </c>
      <c r="G120" s="25">
        <f t="shared" si="6"/>
        <v>120</v>
      </c>
      <c r="H120" s="26">
        <f t="shared" si="6"/>
        <v>10</v>
      </c>
    </row>
    <row r="121" spans="1:8" ht="14.25">
      <c r="A121" s="19"/>
      <c r="B121" s="36" t="s">
        <v>124</v>
      </c>
      <c r="C121" s="21">
        <v>0</v>
      </c>
      <c r="D121" s="22">
        <v>0</v>
      </c>
      <c r="E121" s="35">
        <v>99</v>
      </c>
      <c r="F121" s="22">
        <v>8.25</v>
      </c>
      <c r="G121" s="25">
        <f t="shared" si="6"/>
        <v>99</v>
      </c>
      <c r="H121" s="26">
        <f t="shared" si="6"/>
        <v>8.25</v>
      </c>
    </row>
    <row r="122" spans="1:8" ht="14.25">
      <c r="A122" s="19"/>
      <c r="B122" s="36" t="s">
        <v>125</v>
      </c>
      <c r="C122" s="21">
        <v>136</v>
      </c>
      <c r="D122" s="22">
        <v>9.07</v>
      </c>
      <c r="E122" s="35">
        <v>165</v>
      </c>
      <c r="F122" s="22">
        <v>13.75</v>
      </c>
      <c r="G122" s="25">
        <f t="shared" si="6"/>
        <v>301</v>
      </c>
      <c r="H122" s="26">
        <f t="shared" si="6"/>
        <v>22.82</v>
      </c>
    </row>
    <row r="123" spans="1:8" ht="14.25">
      <c r="A123" s="19"/>
      <c r="B123" s="36" t="s">
        <v>126</v>
      </c>
      <c r="C123" s="21">
        <v>0</v>
      </c>
      <c r="D123" s="22">
        <v>0</v>
      </c>
      <c r="E123" s="35">
        <v>399</v>
      </c>
      <c r="F123" s="22">
        <v>33.25</v>
      </c>
      <c r="G123" s="25">
        <f t="shared" si="6"/>
        <v>399</v>
      </c>
      <c r="H123" s="26">
        <f t="shared" si="6"/>
        <v>33.25</v>
      </c>
    </row>
    <row r="124" spans="1:8" ht="14.25">
      <c r="A124" s="19"/>
      <c r="B124" s="36" t="s">
        <v>127</v>
      </c>
      <c r="C124" s="21">
        <v>122</v>
      </c>
      <c r="D124" s="22">
        <v>8.13</v>
      </c>
      <c r="E124" s="35">
        <v>0</v>
      </c>
      <c r="F124" s="22">
        <v>0</v>
      </c>
      <c r="G124" s="25">
        <f t="shared" si="6"/>
        <v>122</v>
      </c>
      <c r="H124" s="26">
        <f t="shared" si="6"/>
        <v>8.13</v>
      </c>
    </row>
    <row r="125" spans="1:8" ht="14.25">
      <c r="A125" s="19"/>
      <c r="B125" s="36" t="s">
        <v>128</v>
      </c>
      <c r="C125" s="21">
        <v>151</v>
      </c>
      <c r="D125" s="22">
        <v>10.07</v>
      </c>
      <c r="E125" s="35">
        <v>530</v>
      </c>
      <c r="F125" s="22">
        <v>44.17</v>
      </c>
      <c r="G125" s="25">
        <f t="shared" si="6"/>
        <v>681</v>
      </c>
      <c r="H125" s="26">
        <f t="shared" si="6"/>
        <v>54.24</v>
      </c>
    </row>
    <row r="126" spans="1:8" ht="14.25">
      <c r="A126" s="19"/>
      <c r="B126" s="37" t="s">
        <v>12</v>
      </c>
      <c r="C126" s="30">
        <f aca="true" t="shared" si="7" ref="C126:H126">SUM(C118:C125)</f>
        <v>409</v>
      </c>
      <c r="D126" s="30">
        <f t="shared" si="7"/>
        <v>27.270000000000003</v>
      </c>
      <c r="E126" s="58">
        <f t="shared" si="7"/>
        <v>4363</v>
      </c>
      <c r="F126" s="58">
        <f t="shared" si="7"/>
        <v>363.59</v>
      </c>
      <c r="G126" s="58">
        <f t="shared" si="7"/>
        <v>4772</v>
      </c>
      <c r="H126" s="58">
        <f t="shared" si="7"/>
        <v>390.85999999999996</v>
      </c>
    </row>
    <row r="127" spans="1:8" ht="14.25">
      <c r="A127" s="19" t="s">
        <v>129</v>
      </c>
      <c r="B127" s="36" t="s">
        <v>130</v>
      </c>
      <c r="C127" s="21">
        <v>0</v>
      </c>
      <c r="D127" s="22">
        <v>0</v>
      </c>
      <c r="E127" s="35">
        <v>102</v>
      </c>
      <c r="F127" s="22">
        <v>8.5</v>
      </c>
      <c r="G127" s="25">
        <f>C127+E127</f>
        <v>102</v>
      </c>
      <c r="H127" s="26">
        <f>D127+F127</f>
        <v>8.5</v>
      </c>
    </row>
    <row r="128" spans="1:8" ht="14.25">
      <c r="A128" s="19"/>
      <c r="B128" s="36" t="s">
        <v>131</v>
      </c>
      <c r="C128" s="21">
        <v>114</v>
      </c>
      <c r="D128" s="22">
        <v>7.6</v>
      </c>
      <c r="E128" s="35">
        <v>0</v>
      </c>
      <c r="F128" s="22">
        <v>0</v>
      </c>
      <c r="G128" s="25">
        <f>C128+E128</f>
        <v>114</v>
      </c>
      <c r="H128" s="26">
        <f>D128+F128</f>
        <v>7.6</v>
      </c>
    </row>
    <row r="129" spans="1:8" ht="14.25">
      <c r="A129" s="19"/>
      <c r="B129" s="37" t="s">
        <v>12</v>
      </c>
      <c r="C129" s="59">
        <f aca="true" t="shared" si="8" ref="C129:H129">SUM(C127:C128)</f>
        <v>114</v>
      </c>
      <c r="D129" s="59">
        <f t="shared" si="8"/>
        <v>7.6</v>
      </c>
      <c r="E129" s="59">
        <f t="shared" si="8"/>
        <v>102</v>
      </c>
      <c r="F129" s="59">
        <f t="shared" si="8"/>
        <v>8.5</v>
      </c>
      <c r="G129" s="59">
        <f t="shared" si="8"/>
        <v>216</v>
      </c>
      <c r="H129" s="59">
        <f t="shared" si="8"/>
        <v>16.1</v>
      </c>
    </row>
    <row r="130" spans="1:8" ht="14.25">
      <c r="A130" s="19" t="s">
        <v>132</v>
      </c>
      <c r="B130" s="36" t="s">
        <v>133</v>
      </c>
      <c r="C130" s="21">
        <v>0</v>
      </c>
      <c r="D130" s="22">
        <v>0</v>
      </c>
      <c r="E130" s="35">
        <v>327</v>
      </c>
      <c r="F130" s="22">
        <v>27.25</v>
      </c>
      <c r="G130" s="25">
        <f aca="true" t="shared" si="9" ref="G130:H133">C130+E130</f>
        <v>327</v>
      </c>
      <c r="H130" s="26">
        <f t="shared" si="9"/>
        <v>27.25</v>
      </c>
    </row>
    <row r="131" spans="1:8" ht="14.25">
      <c r="A131" s="19"/>
      <c r="B131" s="36" t="s">
        <v>134</v>
      </c>
      <c r="C131" s="21">
        <v>0</v>
      </c>
      <c r="D131" s="22">
        <v>0</v>
      </c>
      <c r="E131" s="35">
        <v>178</v>
      </c>
      <c r="F131" s="22">
        <v>14.83</v>
      </c>
      <c r="G131" s="25">
        <f>C131+E131</f>
        <v>178</v>
      </c>
      <c r="H131" s="26">
        <f>D131+F131</f>
        <v>14.83</v>
      </c>
    </row>
    <row r="132" spans="1:8" ht="14.25">
      <c r="A132" s="19"/>
      <c r="B132" s="36" t="s">
        <v>135</v>
      </c>
      <c r="C132" s="21">
        <v>57</v>
      </c>
      <c r="D132" s="22">
        <v>3.8</v>
      </c>
      <c r="E132" s="35">
        <v>4621.5</v>
      </c>
      <c r="F132" s="22">
        <v>385.12</v>
      </c>
      <c r="G132" s="25">
        <f t="shared" si="9"/>
        <v>4678.5</v>
      </c>
      <c r="H132" s="26">
        <f t="shared" si="9"/>
        <v>388.92</v>
      </c>
    </row>
    <row r="133" spans="1:8" ht="14.25">
      <c r="A133" s="19"/>
      <c r="B133" s="36" t="s">
        <v>136</v>
      </c>
      <c r="C133" s="21">
        <v>0</v>
      </c>
      <c r="D133" s="22">
        <v>0</v>
      </c>
      <c r="E133" s="35">
        <v>758</v>
      </c>
      <c r="F133" s="22">
        <v>63.17</v>
      </c>
      <c r="G133" s="25">
        <f t="shared" si="9"/>
        <v>758</v>
      </c>
      <c r="H133" s="26">
        <f t="shared" si="9"/>
        <v>63.17</v>
      </c>
    </row>
    <row r="134" spans="1:8" ht="14.25">
      <c r="A134" s="19"/>
      <c r="B134" s="37" t="s">
        <v>12</v>
      </c>
      <c r="C134" s="59">
        <f aca="true" t="shared" si="10" ref="C134:H134">SUM(C130:C133)</f>
        <v>57</v>
      </c>
      <c r="D134" s="60">
        <f t="shared" si="10"/>
        <v>3.8</v>
      </c>
      <c r="E134" s="61">
        <f t="shared" si="10"/>
        <v>5884.5</v>
      </c>
      <c r="F134" s="60">
        <f t="shared" si="10"/>
        <v>490.37</v>
      </c>
      <c r="G134" s="32">
        <f t="shared" si="10"/>
        <v>5941.5</v>
      </c>
      <c r="H134" s="30">
        <f t="shared" si="10"/>
        <v>494.17</v>
      </c>
    </row>
    <row r="135" spans="1:8" ht="14.25">
      <c r="A135" s="19" t="s">
        <v>137</v>
      </c>
      <c r="B135" s="62" t="s">
        <v>138</v>
      </c>
      <c r="C135" s="21">
        <v>0</v>
      </c>
      <c r="D135" s="22">
        <v>0</v>
      </c>
      <c r="E135" s="35">
        <v>100</v>
      </c>
      <c r="F135" s="22">
        <v>8.33</v>
      </c>
      <c r="G135" s="25">
        <f aca="true" t="shared" si="11" ref="G135:H137">C135+E135</f>
        <v>100</v>
      </c>
      <c r="H135" s="26">
        <f t="shared" si="11"/>
        <v>8.33</v>
      </c>
    </row>
    <row r="136" spans="1:8" ht="14.25">
      <c r="A136" s="19"/>
      <c r="B136" s="36" t="s">
        <v>126</v>
      </c>
      <c r="C136" s="21">
        <v>0</v>
      </c>
      <c r="D136" s="22">
        <v>0</v>
      </c>
      <c r="E136" s="35">
        <v>399</v>
      </c>
      <c r="F136" s="22">
        <v>33.25</v>
      </c>
      <c r="G136" s="25">
        <f t="shared" si="11"/>
        <v>399</v>
      </c>
      <c r="H136" s="26">
        <f t="shared" si="11"/>
        <v>33.25</v>
      </c>
    </row>
    <row r="137" spans="1:8" ht="14.25">
      <c r="A137" s="19"/>
      <c r="B137" s="36" t="s">
        <v>139</v>
      </c>
      <c r="C137" s="21">
        <v>49</v>
      </c>
      <c r="D137" s="22">
        <v>3.27</v>
      </c>
      <c r="E137" s="35">
        <v>0</v>
      </c>
      <c r="F137" s="22">
        <v>0</v>
      </c>
      <c r="G137" s="25">
        <f t="shared" si="11"/>
        <v>49</v>
      </c>
      <c r="H137" s="26">
        <f t="shared" si="11"/>
        <v>3.27</v>
      </c>
    </row>
    <row r="138" spans="1:8" ht="14.25">
      <c r="A138" s="47"/>
      <c r="B138" s="63" t="s">
        <v>12</v>
      </c>
      <c r="C138" s="64">
        <f aca="true" t="shared" si="12" ref="C138:H138">SUM(C135:C137)</f>
        <v>49</v>
      </c>
      <c r="D138" s="64">
        <f t="shared" si="12"/>
        <v>3.27</v>
      </c>
      <c r="E138" s="64">
        <f t="shared" si="12"/>
        <v>499</v>
      </c>
      <c r="F138" s="64">
        <f t="shared" si="12"/>
        <v>41.58</v>
      </c>
      <c r="G138" s="64">
        <f t="shared" si="12"/>
        <v>548</v>
      </c>
      <c r="H138" s="64">
        <f t="shared" si="12"/>
        <v>44.85</v>
      </c>
    </row>
    <row r="139" spans="1:8" ht="14.25">
      <c r="A139" s="65"/>
      <c r="B139" s="66"/>
      <c r="C139" s="67"/>
      <c r="D139" s="68"/>
      <c r="E139" s="68"/>
      <c r="F139" s="68"/>
      <c r="G139" s="68"/>
      <c r="H139" s="68"/>
    </row>
    <row r="140" spans="1:8" ht="14.25">
      <c r="A140" s="95" t="s">
        <v>140</v>
      </c>
      <c r="B140" s="96"/>
      <c r="C140" s="69">
        <f aca="true" t="shared" si="13" ref="C140:H140">C150+C152</f>
        <v>6400</v>
      </c>
      <c r="D140" s="69">
        <f t="shared" si="13"/>
        <v>426.7</v>
      </c>
      <c r="E140" s="69">
        <f t="shared" si="13"/>
        <v>6592</v>
      </c>
      <c r="F140" s="69">
        <f>F150+F152</f>
        <v>549.34</v>
      </c>
      <c r="G140" s="69">
        <f t="shared" si="13"/>
        <v>12992</v>
      </c>
      <c r="H140" s="69">
        <f t="shared" si="13"/>
        <v>976.0400000000001</v>
      </c>
    </row>
    <row r="141" spans="1:8" ht="14.25">
      <c r="A141" s="19" t="s">
        <v>141</v>
      </c>
      <c r="B141" s="36" t="s">
        <v>142</v>
      </c>
      <c r="C141" s="21">
        <v>0</v>
      </c>
      <c r="D141" s="22">
        <v>0</v>
      </c>
      <c r="E141" s="21">
        <v>117</v>
      </c>
      <c r="F141" s="21">
        <v>9.75</v>
      </c>
      <c r="G141" s="25">
        <f>C141+E141</f>
        <v>117</v>
      </c>
      <c r="H141" s="26">
        <f>D141+F141</f>
        <v>9.75</v>
      </c>
    </row>
    <row r="142" spans="1:8" ht="14.25">
      <c r="A142" s="19"/>
      <c r="B142" s="36" t="s">
        <v>143</v>
      </c>
      <c r="C142" s="21">
        <v>460</v>
      </c>
      <c r="D142" s="21">
        <v>30.67</v>
      </c>
      <c r="E142" s="21">
        <v>318</v>
      </c>
      <c r="F142" s="21">
        <v>26.5</v>
      </c>
      <c r="G142" s="25">
        <f>C142+E142</f>
        <v>778</v>
      </c>
      <c r="H142" s="26">
        <f>D142+F142</f>
        <v>57.17</v>
      </c>
    </row>
    <row r="143" spans="1:8" ht="14.25">
      <c r="A143" s="19"/>
      <c r="B143" s="36" t="s">
        <v>144</v>
      </c>
      <c r="C143" s="21">
        <v>0</v>
      </c>
      <c r="D143" s="22">
        <v>0</v>
      </c>
      <c r="E143" s="21">
        <v>674</v>
      </c>
      <c r="F143" s="21">
        <v>56.17</v>
      </c>
      <c r="G143" s="25">
        <f aca="true" t="shared" si="14" ref="G143:H148">C143+E143</f>
        <v>674</v>
      </c>
      <c r="H143" s="26">
        <f t="shared" si="14"/>
        <v>56.17</v>
      </c>
    </row>
    <row r="144" spans="1:8" ht="14.25">
      <c r="A144" s="19"/>
      <c r="B144" s="36" t="s">
        <v>145</v>
      </c>
      <c r="C144" s="21">
        <v>0</v>
      </c>
      <c r="D144" s="22">
        <v>0</v>
      </c>
      <c r="E144" s="21">
        <v>262</v>
      </c>
      <c r="F144" s="21">
        <v>21.83</v>
      </c>
      <c r="G144" s="25">
        <f t="shared" si="14"/>
        <v>262</v>
      </c>
      <c r="H144" s="26">
        <f t="shared" si="14"/>
        <v>21.83</v>
      </c>
    </row>
    <row r="145" spans="1:8" ht="14.25">
      <c r="A145" s="19"/>
      <c r="B145" s="36" t="s">
        <v>146</v>
      </c>
      <c r="C145" s="21">
        <v>0</v>
      </c>
      <c r="D145" s="21">
        <v>0</v>
      </c>
      <c r="E145" s="21">
        <v>108</v>
      </c>
      <c r="F145" s="21">
        <v>9</v>
      </c>
      <c r="G145" s="25">
        <f t="shared" si="14"/>
        <v>108</v>
      </c>
      <c r="H145" s="26">
        <f t="shared" si="14"/>
        <v>9</v>
      </c>
    </row>
    <row r="146" spans="1:8" ht="14.25">
      <c r="A146" s="19"/>
      <c r="B146" s="36" t="s">
        <v>147</v>
      </c>
      <c r="C146" s="38">
        <v>1134</v>
      </c>
      <c r="D146" s="21">
        <v>75.6</v>
      </c>
      <c r="E146" s="21">
        <v>120</v>
      </c>
      <c r="F146" s="21">
        <v>10</v>
      </c>
      <c r="G146" s="25">
        <f t="shared" si="14"/>
        <v>1254</v>
      </c>
      <c r="H146" s="26">
        <f t="shared" si="14"/>
        <v>85.6</v>
      </c>
    </row>
    <row r="147" spans="1:8" ht="14.25">
      <c r="A147" s="19"/>
      <c r="B147" s="36" t="s">
        <v>148</v>
      </c>
      <c r="C147" s="21">
        <v>701</v>
      </c>
      <c r="D147" s="22">
        <v>46.73</v>
      </c>
      <c r="E147" s="21">
        <v>0</v>
      </c>
      <c r="F147" s="21">
        <v>0</v>
      </c>
      <c r="G147" s="25">
        <f t="shared" si="14"/>
        <v>701</v>
      </c>
      <c r="H147" s="26">
        <f t="shared" si="14"/>
        <v>46.73</v>
      </c>
    </row>
    <row r="148" spans="1:8" ht="14.25">
      <c r="A148" s="19"/>
      <c r="B148" s="36" t="s">
        <v>149</v>
      </c>
      <c r="C148" s="21">
        <v>0</v>
      </c>
      <c r="D148" s="22">
        <v>0</v>
      </c>
      <c r="E148" s="21">
        <v>689</v>
      </c>
      <c r="F148" s="21">
        <v>57.42</v>
      </c>
      <c r="G148" s="25">
        <f t="shared" si="14"/>
        <v>689</v>
      </c>
      <c r="H148" s="26">
        <f t="shared" si="14"/>
        <v>57.42</v>
      </c>
    </row>
    <row r="149" spans="1:8" ht="14.25">
      <c r="A149" s="19"/>
      <c r="B149" s="36" t="s">
        <v>150</v>
      </c>
      <c r="C149" s="21">
        <v>0</v>
      </c>
      <c r="D149" s="22">
        <v>0</v>
      </c>
      <c r="E149" s="35">
        <v>1430</v>
      </c>
      <c r="F149" s="35">
        <v>119.17</v>
      </c>
      <c r="G149" s="25">
        <f>C149+E149</f>
        <v>1430</v>
      </c>
      <c r="H149" s="26">
        <f>D149+F149</f>
        <v>119.17</v>
      </c>
    </row>
    <row r="150" spans="1:8" ht="14.25">
      <c r="A150" s="19"/>
      <c r="B150" s="37" t="s">
        <v>12</v>
      </c>
      <c r="C150" s="70">
        <f aca="true" t="shared" si="15" ref="C150:H150">SUM(C141:C149)</f>
        <v>2295</v>
      </c>
      <c r="D150" s="71">
        <f t="shared" si="15"/>
        <v>153</v>
      </c>
      <c r="E150" s="72">
        <f t="shared" si="15"/>
        <v>3718</v>
      </c>
      <c r="F150" s="71">
        <f>SUM(F141:F149)</f>
        <v>309.84000000000003</v>
      </c>
      <c r="G150" s="32">
        <f t="shared" si="15"/>
        <v>6013</v>
      </c>
      <c r="H150" s="30">
        <f t="shared" si="15"/>
        <v>462.84000000000003</v>
      </c>
    </row>
    <row r="151" spans="1:8" ht="14.25">
      <c r="A151" s="19" t="s">
        <v>151</v>
      </c>
      <c r="B151" s="36" t="s">
        <v>152</v>
      </c>
      <c r="C151" s="38">
        <v>4105</v>
      </c>
      <c r="D151" s="21">
        <v>273.7</v>
      </c>
      <c r="E151" s="38">
        <v>2874</v>
      </c>
      <c r="F151" s="21">
        <v>239.5</v>
      </c>
      <c r="G151" s="25">
        <f>C151+E151</f>
        <v>6979</v>
      </c>
      <c r="H151" s="26">
        <f>D151+F151</f>
        <v>513.2</v>
      </c>
    </row>
    <row r="152" spans="1:8" ht="14.25">
      <c r="A152" s="47"/>
      <c r="B152" s="63" t="s">
        <v>12</v>
      </c>
      <c r="C152" s="73">
        <f aca="true" t="shared" si="16" ref="C152:H152">SUM(C151)</f>
        <v>4105</v>
      </c>
      <c r="D152" s="74">
        <f t="shared" si="16"/>
        <v>273.7</v>
      </c>
      <c r="E152" s="75">
        <f t="shared" si="16"/>
        <v>2874</v>
      </c>
      <c r="F152" s="74">
        <f t="shared" si="16"/>
        <v>239.5</v>
      </c>
      <c r="G152" s="53">
        <f t="shared" si="16"/>
        <v>6979</v>
      </c>
      <c r="H152" s="49">
        <f t="shared" si="16"/>
        <v>513.2</v>
      </c>
    </row>
    <row r="153" spans="1:8" ht="14.25">
      <c r="A153" s="19"/>
      <c r="B153" s="76"/>
      <c r="C153" s="77"/>
      <c r="D153" s="78"/>
      <c r="E153" s="78"/>
      <c r="F153" s="77"/>
      <c r="G153" s="79"/>
      <c r="H153" s="80"/>
    </row>
    <row r="154" spans="1:8" ht="14.25">
      <c r="A154" s="81" t="s">
        <v>153</v>
      </c>
      <c r="B154" s="82"/>
      <c r="C154" s="82">
        <v>0</v>
      </c>
      <c r="D154" s="82">
        <v>0</v>
      </c>
      <c r="E154" s="69">
        <v>13584</v>
      </c>
      <c r="F154" s="69">
        <v>1132</v>
      </c>
      <c r="G154" s="69">
        <v>13584</v>
      </c>
      <c r="H154" s="83">
        <v>1132</v>
      </c>
    </row>
    <row r="155" spans="1:8" ht="14.25">
      <c r="A155" s="84" t="s">
        <v>154</v>
      </c>
      <c r="B155" s="85" t="s">
        <v>155</v>
      </c>
      <c r="C155" s="86">
        <v>0</v>
      </c>
      <c r="D155" s="87">
        <v>0</v>
      </c>
      <c r="E155" s="86">
        <v>13584</v>
      </c>
      <c r="F155" s="86">
        <v>1132</v>
      </c>
      <c r="G155" s="86">
        <f>C155+E155</f>
        <v>13584</v>
      </c>
      <c r="H155" s="86">
        <f>D155+F155</f>
        <v>1132</v>
      </c>
    </row>
    <row r="156" spans="1:8" ht="14.25">
      <c r="A156" s="19"/>
      <c r="B156" s="76"/>
      <c r="C156" s="77"/>
      <c r="D156" s="78"/>
      <c r="E156" s="78"/>
      <c r="F156" s="77"/>
      <c r="G156" s="79"/>
      <c r="H156" s="80"/>
    </row>
    <row r="157" spans="1:9" ht="15" customHeight="1" thickBot="1">
      <c r="A157" s="88" t="s">
        <v>156</v>
      </c>
      <c r="B157" s="89"/>
      <c r="C157" s="90">
        <f>C154+C140+C107+C5</f>
        <v>196694.5</v>
      </c>
      <c r="D157" s="90">
        <f>D140+D107+D5</f>
        <v>13112.939999999999</v>
      </c>
      <c r="E157" s="90">
        <f>E154+E140+E107+E5</f>
        <v>48396.5</v>
      </c>
      <c r="F157" s="90">
        <f>F154+F140+F107+F5</f>
        <v>4033.01</v>
      </c>
      <c r="G157" s="90">
        <f>G154+G140+G107+G5</f>
        <v>245091</v>
      </c>
      <c r="H157" s="90">
        <f>H154+H140+H107+H5</f>
        <v>17146.039999999997</v>
      </c>
      <c r="I157" s="91"/>
    </row>
    <row r="158" spans="1:8" ht="15" thickTop="1">
      <c r="A158" s="92" t="s">
        <v>157</v>
      </c>
      <c r="C158" s="93"/>
      <c r="D158" s="93"/>
      <c r="E158" s="93"/>
      <c r="F158" s="93"/>
      <c r="G158" s="93"/>
      <c r="H158" s="93"/>
    </row>
    <row r="159" spans="3:8" ht="14.25">
      <c r="C159" s="94"/>
      <c r="D159" s="94"/>
      <c r="E159" s="94"/>
      <c r="F159" s="94"/>
      <c r="G159" s="94"/>
      <c r="H159" s="94"/>
    </row>
    <row r="160" ht="14.25">
      <c r="F160" s="1" t="s">
        <v>158</v>
      </c>
    </row>
  </sheetData>
  <sheetProtection/>
  <mergeCells count="6">
    <mergeCell ref="A140:B140"/>
    <mergeCell ref="A1:H1"/>
    <mergeCell ref="C2:H2"/>
    <mergeCell ref="C3:D3"/>
    <mergeCell ref="E3:F3"/>
    <mergeCell ref="G3:H3"/>
  </mergeCells>
  <printOptions/>
  <pageMargins left="0.45" right="0.4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Anatoliy Kadinsky</dc:creator>
  <cp:keywords/>
  <dc:description/>
  <cp:lastModifiedBy>Anatoliy Kadinsky</cp:lastModifiedBy>
  <cp:lastPrinted>2012-10-11T18:32:22Z</cp:lastPrinted>
  <dcterms:created xsi:type="dcterms:W3CDTF">2012-10-11T18:31:26Z</dcterms:created>
  <dcterms:modified xsi:type="dcterms:W3CDTF">2013-09-25T16:51:42Z</dcterms:modified>
  <cp:category/>
  <cp:version/>
  <cp:contentType/>
  <cp:contentStatus/>
</cp:coreProperties>
</file>