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40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<sst xmlns="http://schemas.openxmlformats.org/spreadsheetml/2006/main" count="201" uniqueCount="158">
  <si>
    <t>Table 20. Credit Hours and FTEs by Discipline - Fall 2011</t>
  </si>
  <si>
    <t>Course Level</t>
  </si>
  <si>
    <t>Undergraduate</t>
  </si>
  <si>
    <t>Graduate</t>
  </si>
  <si>
    <t>Total</t>
  </si>
  <si>
    <t>Credit Hours</t>
  </si>
  <si>
    <t>FTES</t>
  </si>
  <si>
    <t xml:space="preserve">ART AND SCIENCES TOTAL </t>
  </si>
  <si>
    <t>Anthropology</t>
  </si>
  <si>
    <t>ANTH</t>
  </si>
  <si>
    <t>ANTHC</t>
  </si>
  <si>
    <t>ANTHP</t>
  </si>
  <si>
    <t>Dept.Total</t>
  </si>
  <si>
    <t>Art</t>
  </si>
  <si>
    <t>ART H</t>
  </si>
  <si>
    <t>ARTCR</t>
  </si>
  <si>
    <t>ARTLA</t>
  </si>
  <si>
    <t>Asian-American Studies</t>
  </si>
  <si>
    <t>ASIAN</t>
  </si>
  <si>
    <t>Bio-Chemistry</t>
  </si>
  <si>
    <t>BIOCH</t>
  </si>
  <si>
    <t>Biological Sciences</t>
  </si>
  <si>
    <t>BIOL</t>
  </si>
  <si>
    <t>SCI</t>
  </si>
  <si>
    <t>Black &amp; Puerto Rican Studies</t>
  </si>
  <si>
    <t>BLPR</t>
  </si>
  <si>
    <t>Chemistry</t>
  </si>
  <si>
    <t>CHEM</t>
  </si>
  <si>
    <t>Classical &amp; Oriental Studies</t>
  </si>
  <si>
    <t>ARB</t>
  </si>
  <si>
    <t>CHIN</t>
  </si>
  <si>
    <t>CLA</t>
  </si>
  <si>
    <t>GRK</t>
  </si>
  <si>
    <t>HEBR</t>
  </si>
  <si>
    <t>JPN</t>
  </si>
  <si>
    <t>LAT</t>
  </si>
  <si>
    <t>LATED</t>
  </si>
  <si>
    <t>POL</t>
  </si>
  <si>
    <t>RUSS</t>
  </si>
  <si>
    <t>Computer Science</t>
  </si>
  <si>
    <t>C SCI</t>
  </si>
  <si>
    <t>Dance</t>
  </si>
  <si>
    <t>DAN</t>
  </si>
  <si>
    <t>Economics</t>
  </si>
  <si>
    <t>ECO</t>
  </si>
  <si>
    <t>English</t>
  </si>
  <si>
    <t>COMPL</t>
  </si>
  <si>
    <t>ENGL</t>
  </si>
  <si>
    <t>Film and Media</t>
  </si>
  <si>
    <t>FILM</t>
  </si>
  <si>
    <t>FILMP</t>
  </si>
  <si>
    <t>IMA</t>
  </si>
  <si>
    <t>MEDP</t>
  </si>
  <si>
    <t>MEDIA</t>
  </si>
  <si>
    <t>Geography</t>
  </si>
  <si>
    <t>GEOG</t>
  </si>
  <si>
    <t>GEOL</t>
  </si>
  <si>
    <t>GTECH</t>
  </si>
  <si>
    <t>PGEOG</t>
  </si>
  <si>
    <t>German</t>
  </si>
  <si>
    <t>GERMN</t>
  </si>
  <si>
    <t>History</t>
  </si>
  <si>
    <t>HIST</t>
  </si>
  <si>
    <t>Honors</t>
  </si>
  <si>
    <t>HONS</t>
  </si>
  <si>
    <t>Humanities</t>
  </si>
  <si>
    <t>HUM</t>
  </si>
  <si>
    <t>Jewish Social Studies</t>
  </si>
  <si>
    <t>JSS</t>
  </si>
  <si>
    <t>Latin Am. and Caribbean Studies</t>
  </si>
  <si>
    <t>LACS</t>
  </si>
  <si>
    <t>Mathematical Studies</t>
  </si>
  <si>
    <t>MATH</t>
  </si>
  <si>
    <t>STAT</t>
  </si>
  <si>
    <t>Music</t>
  </si>
  <si>
    <t>MUS</t>
  </si>
  <si>
    <t>MUSED</t>
  </si>
  <si>
    <t>MUSHL</t>
  </si>
  <si>
    <t>MUSIN</t>
  </si>
  <si>
    <t>MUSPF</t>
  </si>
  <si>
    <t>MUSTH</t>
  </si>
  <si>
    <t>Philosophy</t>
  </si>
  <si>
    <t>PHILO</t>
  </si>
  <si>
    <t>Physics &amp; Astronomy</t>
  </si>
  <si>
    <t>ASTRO</t>
  </si>
  <si>
    <t>PHYS</t>
  </si>
  <si>
    <t>Political Science</t>
  </si>
  <si>
    <t>POLSC</t>
  </si>
  <si>
    <t>Psychology</t>
  </si>
  <si>
    <t>PSYCH</t>
  </si>
  <si>
    <t>Religion</t>
  </si>
  <si>
    <t>REL</t>
  </si>
  <si>
    <t>Romance Languages</t>
  </si>
  <si>
    <t>FREN</t>
  </si>
  <si>
    <t>ITAL</t>
  </si>
  <si>
    <t>SPAN</t>
  </si>
  <si>
    <t>Sociology</t>
  </si>
  <si>
    <t>GSR</t>
  </si>
  <si>
    <t>SOC</t>
  </si>
  <si>
    <t>Theatre</t>
  </si>
  <si>
    <t>THC</t>
  </si>
  <si>
    <t>THEA</t>
  </si>
  <si>
    <t>Urban Affairs</t>
  </si>
  <si>
    <t>URB G</t>
  </si>
  <si>
    <t>URB P</t>
  </si>
  <si>
    <t>URB S</t>
  </si>
  <si>
    <t>Women's Studies</t>
  </si>
  <si>
    <t>WOMST</t>
  </si>
  <si>
    <t>SCHOOL OF EDUCATION TOTAL</t>
  </si>
  <si>
    <t>Curriculum and Teaching</t>
  </si>
  <si>
    <t>ADSUP</t>
  </si>
  <si>
    <t>BILED</t>
  </si>
  <si>
    <t>CEDC</t>
  </si>
  <si>
    <t>ECC</t>
  </si>
  <si>
    <t>EDESL</t>
  </si>
  <si>
    <t>LING</t>
  </si>
  <si>
    <t>QST A</t>
  </si>
  <si>
    <t>SEDC</t>
  </si>
  <si>
    <t>EDLIT</t>
  </si>
  <si>
    <t>Educational Foundations</t>
  </si>
  <si>
    <t>CEDF</t>
  </si>
  <si>
    <t>COCO</t>
  </si>
  <si>
    <t>COUNR</t>
  </si>
  <si>
    <t>COUNM</t>
  </si>
  <si>
    <t>COUNS</t>
  </si>
  <si>
    <t>ECF</t>
  </si>
  <si>
    <t>QST B</t>
  </si>
  <si>
    <t>SEDF</t>
  </si>
  <si>
    <t>Health &amp; Physical Education</t>
  </si>
  <si>
    <t>HED</t>
  </si>
  <si>
    <t>EPI</t>
  </si>
  <si>
    <t>Special Education</t>
  </si>
  <si>
    <t>EDPS</t>
  </si>
  <si>
    <t>EDABA</t>
  </si>
  <si>
    <t>SPED</t>
  </si>
  <si>
    <t>SPEDE</t>
  </si>
  <si>
    <t>Curriculum &amp; Teaching/Ed. Foundations</t>
  </si>
  <si>
    <t>CEDCF</t>
  </si>
  <si>
    <t>QSTAB</t>
  </si>
  <si>
    <t xml:space="preserve">HEALTH PROFESSIONS TOTAL </t>
  </si>
  <si>
    <t>School of Health Sciences</t>
  </si>
  <si>
    <t>BIOS</t>
  </si>
  <si>
    <t>COMHE</t>
  </si>
  <si>
    <t>COMSC</t>
  </si>
  <si>
    <t>EOHS</t>
  </si>
  <si>
    <t>MLS</t>
  </si>
  <si>
    <t>NFS</t>
  </si>
  <si>
    <t>NUTR</t>
  </si>
  <si>
    <t>PH</t>
  </si>
  <si>
    <t>HPM</t>
  </si>
  <si>
    <t>School of Nursing</t>
  </si>
  <si>
    <t>NURS</t>
  </si>
  <si>
    <t>SCHOOL OF SOCIAL WORK TOTAL</t>
  </si>
  <si>
    <t>School of Social Work</t>
  </si>
  <si>
    <t>SSW</t>
  </si>
  <si>
    <t>STUDENT TOTALS</t>
  </si>
  <si>
    <t>Source: CUNY Show File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</si>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</sst>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[Red]\(#,##0.0\)"/>
    <numFmt numFmtId="167" formatCode="#########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55" applyFont="1" applyBorder="1">
      <alignment/>
      <protection/>
    </xf>
    <xf numFmtId="0" fontId="0" fillId="33" borderId="0" xfId="0" applyFill="1" applyBorder="1" applyAlignment="1">
      <alignment/>
    </xf>
    <xf numFmtId="0" fontId="5" fillId="34" borderId="0" xfId="55" applyFont="1" applyFill="1" applyBorder="1">
      <alignment/>
      <protection/>
    </xf>
    <xf numFmtId="0" fontId="5" fillId="34" borderId="10" xfId="55" applyFont="1" applyFill="1" applyBorder="1">
      <alignment/>
      <protection/>
    </xf>
    <xf numFmtId="164" fontId="6" fillId="34" borderId="11" xfId="55" applyNumberFormat="1" applyFont="1" applyFill="1" applyBorder="1" applyAlignment="1">
      <alignment horizontal="center" wrapText="1"/>
      <protection/>
    </xf>
    <xf numFmtId="165" fontId="6" fillId="34" borderId="12" xfId="55" applyNumberFormat="1" applyFont="1" applyFill="1" applyBorder="1" applyAlignment="1">
      <alignment horizontal="center" wrapText="1"/>
      <protection/>
    </xf>
    <xf numFmtId="165" fontId="6" fillId="34" borderId="11" xfId="55" applyNumberFormat="1" applyFont="1" applyFill="1" applyBorder="1" applyAlignment="1">
      <alignment horizontal="center" wrapText="1"/>
      <protection/>
    </xf>
    <xf numFmtId="3" fontId="6" fillId="34" borderId="12" xfId="55" applyNumberFormat="1" applyFont="1" applyFill="1" applyBorder="1" applyAlignment="1">
      <alignment horizontal="center" wrapText="1"/>
      <protection/>
    </xf>
    <xf numFmtId="166" fontId="6" fillId="34" borderId="10" xfId="55" applyNumberFormat="1" applyFont="1" applyFill="1" applyBorder="1" applyAlignment="1">
      <alignment horizontal="center" wrapText="1"/>
      <protection/>
    </xf>
    <xf numFmtId="3" fontId="6" fillId="34" borderId="10" xfId="55" applyNumberFormat="1" applyFont="1" applyFill="1" applyBorder="1" applyAlignment="1">
      <alignment horizontal="center" wrapText="1"/>
      <protection/>
    </xf>
    <xf numFmtId="0" fontId="6" fillId="35" borderId="11" xfId="55" applyFont="1" applyFill="1" applyBorder="1">
      <alignment/>
      <protection/>
    </xf>
    <xf numFmtId="0" fontId="6" fillId="35" borderId="10" xfId="55" applyFont="1" applyFill="1" applyBorder="1">
      <alignment/>
      <protection/>
    </xf>
    <xf numFmtId="164" fontId="6" fillId="35" borderId="11" xfId="55" applyNumberFormat="1" applyFont="1" applyFill="1" applyBorder="1" applyAlignment="1">
      <alignment/>
      <protection/>
    </xf>
    <xf numFmtId="164" fontId="6" fillId="35" borderId="12" xfId="55" applyNumberFormat="1" applyFont="1" applyFill="1" applyBorder="1" applyAlignment="1">
      <alignment/>
      <protection/>
    </xf>
    <xf numFmtId="0" fontId="0" fillId="0" borderId="0" xfId="0" applyBorder="1" applyAlignment="1">
      <alignment vertical="top"/>
    </xf>
    <xf numFmtId="0" fontId="7" fillId="34" borderId="13" xfId="55" applyFont="1" applyFill="1" applyBorder="1">
      <alignment/>
      <protection/>
    </xf>
    <xf numFmtId="0" fontId="7" fillId="34" borderId="14" xfId="55" applyFont="1" applyFill="1" applyBorder="1">
      <alignment/>
      <protection/>
    </xf>
    <xf numFmtId="167" fontId="8" fillId="34" borderId="15" xfId="0" applyNumberFormat="1" applyFont="1" applyFill="1" applyBorder="1" applyAlignment="1">
      <alignment horizontal="right"/>
    </xf>
    <xf numFmtId="165" fontId="8" fillId="34" borderId="16" xfId="0" applyNumberFormat="1" applyFont="1" applyFill="1" applyBorder="1" applyAlignment="1">
      <alignment horizontal="right"/>
    </xf>
    <xf numFmtId="165" fontId="8" fillId="34" borderId="16" xfId="0" applyNumberFormat="1" applyFont="1" applyFill="1" applyBorder="1" applyAlignment="1">
      <alignment/>
    </xf>
    <xf numFmtId="167" fontId="8" fillId="34" borderId="16" xfId="0" applyNumberFormat="1" applyFont="1" applyFill="1" applyBorder="1" applyAlignment="1">
      <alignment/>
    </xf>
    <xf numFmtId="166" fontId="7" fillId="34" borderId="15" xfId="55" applyNumberFormat="1" applyFont="1" applyFill="1" applyBorder="1" applyAlignment="1">
      <alignment/>
      <protection/>
    </xf>
    <xf numFmtId="164" fontId="7" fillId="34" borderId="15" xfId="55" applyNumberFormat="1" applyFont="1" applyFill="1" applyBorder="1" applyAlignment="1">
      <alignment/>
      <protection/>
    </xf>
    <xf numFmtId="164" fontId="9" fillId="34" borderId="15" xfId="55" applyNumberFormat="1" applyFont="1" applyFill="1" applyBorder="1" applyAlignment="1">
      <alignment/>
      <protection/>
    </xf>
    <xf numFmtId="165" fontId="9" fillId="34" borderId="15" xfId="55" applyNumberFormat="1" applyFont="1" applyFill="1" applyBorder="1" applyAlignment="1">
      <alignment/>
      <protection/>
    </xf>
    <xf numFmtId="0" fontId="10" fillId="34" borderId="13" xfId="55" applyFont="1" applyFill="1" applyBorder="1">
      <alignment/>
      <protection/>
    </xf>
    <xf numFmtId="164" fontId="10" fillId="34" borderId="15" xfId="55" applyNumberFormat="1" applyFont="1" applyFill="1" applyBorder="1" applyAlignment="1">
      <alignment/>
      <protection/>
    </xf>
    <xf numFmtId="165" fontId="10" fillId="34" borderId="15" xfId="55" applyNumberFormat="1" applyFont="1" applyFill="1" applyBorder="1" applyAlignment="1">
      <alignment/>
      <protection/>
    </xf>
    <xf numFmtId="166" fontId="10" fillId="34" borderId="15" xfId="55" applyNumberFormat="1" applyFont="1" applyFill="1" applyBorder="1" applyAlignment="1">
      <alignment/>
      <protection/>
    </xf>
    <xf numFmtId="0" fontId="0" fillId="0" borderId="0" xfId="0" applyFill="1" applyAlignment="1">
      <alignment vertical="top"/>
    </xf>
    <xf numFmtId="0" fontId="7" fillId="34" borderId="15" xfId="55" applyFont="1" applyFill="1" applyBorder="1" applyAlignment="1">
      <alignment/>
      <protection/>
    </xf>
    <xf numFmtId="167" fontId="8" fillId="34" borderId="16" xfId="0" applyNumberFormat="1" applyFont="1" applyFill="1" applyBorder="1" applyAlignment="1">
      <alignment horizontal="right"/>
    </xf>
    <xf numFmtId="0" fontId="7" fillId="34" borderId="13" xfId="55" applyFont="1" applyFill="1" applyBorder="1" applyAlignment="1">
      <alignment/>
      <protection/>
    </xf>
    <xf numFmtId="0" fontId="10" fillId="34" borderId="13" xfId="55" applyFont="1" applyFill="1" applyBorder="1" applyAlignment="1">
      <alignment/>
      <protection/>
    </xf>
    <xf numFmtId="164" fontId="8" fillId="34" borderId="15" xfId="0" applyNumberFormat="1" applyFont="1" applyFill="1" applyBorder="1" applyAlignment="1">
      <alignment horizontal="right"/>
    </xf>
    <xf numFmtId="165" fontId="7" fillId="34" borderId="15" xfId="55" applyNumberFormat="1" applyFont="1" applyFill="1" applyBorder="1" applyAlignment="1">
      <alignment/>
      <protection/>
    </xf>
    <xf numFmtId="165" fontId="8" fillId="34" borderId="15" xfId="0" applyNumberFormat="1" applyFont="1" applyFill="1" applyBorder="1" applyAlignment="1">
      <alignment horizontal="right"/>
    </xf>
    <xf numFmtId="0" fontId="10" fillId="34" borderId="15" xfId="55" applyFont="1" applyFill="1" applyBorder="1" applyAlignment="1">
      <alignment/>
      <protection/>
    </xf>
    <xf numFmtId="164" fontId="10" fillId="34" borderId="0" xfId="55" applyNumberFormat="1" applyFont="1" applyFill="1" applyBorder="1" applyAlignment="1">
      <alignment/>
      <protection/>
    </xf>
    <xf numFmtId="165" fontId="10" fillId="34" borderId="0" xfId="55" applyNumberFormat="1" applyFont="1" applyFill="1" applyBorder="1" applyAlignment="1">
      <alignment/>
      <protection/>
    </xf>
    <xf numFmtId="164" fontId="10" fillId="34" borderId="13" xfId="55" applyNumberFormat="1" applyFont="1" applyFill="1" applyBorder="1" applyAlignment="1">
      <alignment/>
      <protection/>
    </xf>
    <xf numFmtId="0" fontId="6" fillId="34" borderId="13" xfId="55" applyFont="1" applyFill="1" applyBorder="1" applyAlignment="1">
      <alignment/>
      <protection/>
    </xf>
    <xf numFmtId="0" fontId="7" fillId="34" borderId="11" xfId="55" applyFont="1" applyFill="1" applyBorder="1">
      <alignment/>
      <protection/>
    </xf>
    <xf numFmtId="0" fontId="10" fillId="34" borderId="11" xfId="55" applyFont="1" applyFill="1" applyBorder="1" applyAlignment="1">
      <alignment/>
      <protection/>
    </xf>
    <xf numFmtId="164" fontId="10" fillId="34" borderId="17" xfId="55" applyNumberFormat="1" applyFont="1" applyFill="1" applyBorder="1" applyAlignment="1">
      <alignment/>
      <protection/>
    </xf>
    <xf numFmtId="165" fontId="10" fillId="34" borderId="17" xfId="55" applyNumberFormat="1" applyFont="1" applyFill="1" applyBorder="1" applyAlignment="1">
      <alignment/>
      <protection/>
    </xf>
    <xf numFmtId="167" fontId="11" fillId="34" borderId="12" xfId="0" applyNumberFormat="1" applyFont="1" applyFill="1" applyBorder="1" applyAlignment="1">
      <alignment horizontal="right"/>
    </xf>
    <xf numFmtId="165" fontId="11" fillId="34" borderId="12" xfId="0" applyNumberFormat="1" applyFont="1" applyFill="1" applyBorder="1" applyAlignment="1">
      <alignment horizontal="right"/>
    </xf>
    <xf numFmtId="166" fontId="10" fillId="34" borderId="17" xfId="55" applyNumberFormat="1" applyFont="1" applyFill="1" applyBorder="1" applyAlignment="1">
      <alignment/>
      <protection/>
    </xf>
    <xf numFmtId="0" fontId="10" fillId="34" borderId="10" xfId="55" applyFont="1" applyFill="1" applyBorder="1" applyAlignment="1">
      <alignment/>
      <protection/>
    </xf>
    <xf numFmtId="164" fontId="10" fillId="34" borderId="10" xfId="55" applyNumberFormat="1" applyFont="1" applyFill="1" applyBorder="1" applyAlignment="1">
      <alignment/>
      <protection/>
    </xf>
    <xf numFmtId="0" fontId="6" fillId="35" borderId="10" xfId="55" applyFont="1" applyFill="1" applyBorder="1" applyAlignment="1">
      <alignment/>
      <protection/>
    </xf>
    <xf numFmtId="164" fontId="6" fillId="35" borderId="10" xfId="55" applyNumberFormat="1" applyFont="1" applyFill="1" applyBorder="1" applyAlignment="1">
      <alignment/>
      <protection/>
    </xf>
    <xf numFmtId="164" fontId="10" fillId="0" borderId="15" xfId="55" applyNumberFormat="1" applyFont="1" applyFill="1" applyBorder="1" applyAlignment="1">
      <alignment/>
      <protection/>
    </xf>
    <xf numFmtId="167" fontId="11" fillId="34" borderId="15" xfId="0" applyNumberFormat="1" applyFont="1" applyFill="1" applyBorder="1" applyAlignment="1">
      <alignment horizontal="right"/>
    </xf>
    <xf numFmtId="165" fontId="11" fillId="34" borderId="16" xfId="0" applyNumberFormat="1" applyFont="1" applyFill="1" applyBorder="1" applyAlignment="1">
      <alignment horizontal="right"/>
    </xf>
    <xf numFmtId="167" fontId="11" fillId="34" borderId="16" xfId="0" applyNumberFormat="1" applyFont="1" applyFill="1" applyBorder="1" applyAlignment="1">
      <alignment horizontal="right"/>
    </xf>
    <xf numFmtId="0" fontId="7" fillId="0" borderId="15" xfId="0" applyFont="1" applyBorder="1" applyAlignment="1">
      <alignment vertical="top"/>
    </xf>
    <xf numFmtId="0" fontId="10" fillId="34" borderId="17" xfId="55" applyFont="1" applyFill="1" applyBorder="1" applyAlignment="1">
      <alignment/>
      <protection/>
    </xf>
    <xf numFmtId="167" fontId="11" fillId="34" borderId="17" xfId="0" applyNumberFormat="1" applyFont="1" applyFill="1" applyBorder="1" applyAlignment="1">
      <alignment horizontal="right"/>
    </xf>
    <xf numFmtId="0" fontId="12" fillId="34" borderId="11" xfId="55" applyFont="1" applyFill="1" applyBorder="1">
      <alignment/>
      <protection/>
    </xf>
    <xf numFmtId="0" fontId="12" fillId="34" borderId="10" xfId="55" applyFont="1" applyFill="1" applyBorder="1">
      <alignment/>
      <protection/>
    </xf>
    <xf numFmtId="164" fontId="12" fillId="34" borderId="10" xfId="55" applyNumberFormat="1" applyFont="1" applyFill="1" applyBorder="1" applyAlignment="1">
      <alignment/>
      <protection/>
    </xf>
    <xf numFmtId="165" fontId="12" fillId="34" borderId="10" xfId="55" applyNumberFormat="1" applyFont="1" applyFill="1" applyBorder="1" applyAlignment="1">
      <alignment/>
      <protection/>
    </xf>
    <xf numFmtId="164" fontId="6" fillId="35" borderId="18" xfId="55" applyNumberFormat="1" applyFont="1" applyFill="1" applyBorder="1" applyAlignment="1">
      <alignment/>
      <protection/>
    </xf>
    <xf numFmtId="167" fontId="13" fillId="34" borderId="15" xfId="0" applyNumberFormat="1" applyFont="1" applyFill="1" applyBorder="1" applyAlignment="1">
      <alignment horizontal="right"/>
    </xf>
    <xf numFmtId="165" fontId="13" fillId="34" borderId="16" xfId="0" applyNumberFormat="1" applyFont="1" applyFill="1" applyBorder="1" applyAlignment="1">
      <alignment horizontal="right"/>
    </xf>
    <xf numFmtId="167" fontId="13" fillId="34" borderId="16" xfId="0" applyNumberFormat="1" applyFont="1" applyFill="1" applyBorder="1" applyAlignment="1">
      <alignment horizontal="right"/>
    </xf>
    <xf numFmtId="167" fontId="13" fillId="34" borderId="17" xfId="0" applyNumberFormat="1" applyFont="1" applyFill="1" applyBorder="1" applyAlignment="1">
      <alignment horizontal="right"/>
    </xf>
    <xf numFmtId="165" fontId="13" fillId="34" borderId="12" xfId="0" applyNumberFormat="1" applyFont="1" applyFill="1" applyBorder="1" applyAlignment="1">
      <alignment horizontal="right"/>
    </xf>
    <xf numFmtId="167" fontId="13" fillId="34" borderId="12" xfId="0" applyNumberFormat="1" applyFont="1" applyFill="1" applyBorder="1" applyAlignment="1">
      <alignment horizontal="right"/>
    </xf>
    <xf numFmtId="0" fontId="7" fillId="34" borderId="0" xfId="55" applyFont="1" applyFill="1" applyBorder="1">
      <alignment/>
      <protection/>
    </xf>
    <xf numFmtId="164" fontId="7" fillId="34" borderId="0" xfId="55" applyNumberFormat="1" applyFont="1" applyFill="1" applyBorder="1" applyAlignment="1">
      <alignment/>
      <protection/>
    </xf>
    <xf numFmtId="165" fontId="7" fillId="34" borderId="0" xfId="55" applyNumberFormat="1" applyFont="1" applyFill="1" applyBorder="1" applyAlignment="1">
      <alignment/>
      <protection/>
    </xf>
    <xf numFmtId="166" fontId="7" fillId="34" borderId="0" xfId="55" applyNumberFormat="1" applyFont="1" applyFill="1" applyBorder="1" applyAlignment="1">
      <alignment/>
      <protection/>
    </xf>
    <xf numFmtId="164" fontId="7" fillId="34" borderId="16" xfId="55" applyNumberFormat="1" applyFont="1" applyFill="1" applyBorder="1" applyAlignment="1">
      <alignment/>
      <protection/>
    </xf>
    <xf numFmtId="0" fontId="6" fillId="35" borderId="19" xfId="55" applyFont="1" applyFill="1" applyBorder="1" applyAlignment="1">
      <alignment/>
      <protection/>
    </xf>
    <xf numFmtId="0" fontId="6" fillId="35" borderId="18" xfId="55" applyFont="1" applyFill="1" applyBorder="1" applyAlignment="1">
      <alignment/>
      <protection/>
    </xf>
    <xf numFmtId="164" fontId="6" fillId="35" borderId="20" xfId="55" applyNumberFormat="1" applyFont="1" applyFill="1" applyBorder="1" applyAlignment="1">
      <alignment/>
      <protection/>
    </xf>
    <xf numFmtId="0" fontId="7" fillId="34" borderId="19" xfId="55" applyFont="1" applyFill="1" applyBorder="1">
      <alignment/>
      <protection/>
    </xf>
    <xf numFmtId="0" fontId="7" fillId="34" borderId="21" xfId="55" applyFont="1" applyFill="1" applyBorder="1">
      <alignment/>
      <protection/>
    </xf>
    <xf numFmtId="164" fontId="7" fillId="34" borderId="21" xfId="55" applyNumberFormat="1" applyFont="1" applyFill="1" applyBorder="1" applyAlignment="1">
      <alignment/>
      <protection/>
    </xf>
    <xf numFmtId="165" fontId="7" fillId="34" borderId="21" xfId="55" applyNumberFormat="1" applyFont="1" applyFill="1" applyBorder="1" applyAlignment="1">
      <alignment/>
      <protection/>
    </xf>
    <xf numFmtId="0" fontId="6" fillId="35" borderId="22" xfId="55" applyFont="1" applyFill="1" applyBorder="1">
      <alignment/>
      <protection/>
    </xf>
    <xf numFmtId="0" fontId="6" fillId="35" borderId="23" xfId="55" applyFont="1" applyFill="1" applyBorder="1">
      <alignment/>
      <protection/>
    </xf>
    <xf numFmtId="164" fontId="6" fillId="35" borderId="23" xfId="55" applyNumberFormat="1" applyFont="1" applyFill="1" applyBorder="1" applyAlignment="1">
      <alignment/>
      <protection/>
    </xf>
    <xf numFmtId="0" fontId="0" fillId="0" borderId="13" xfId="0" applyFill="1" applyBorder="1" applyAlignment="1">
      <alignment vertical="top"/>
    </xf>
    <xf numFmtId="0" fontId="9" fillId="0" borderId="0" xfId="0" applyFont="1" applyBorder="1" applyAlignment="1">
      <alignment horizontal="left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11" borderId="18" xfId="55" applyFont="1" applyFill="1" applyBorder="1" applyAlignment="1">
      <alignment horizontal="center"/>
      <protection/>
    </xf>
    <xf numFmtId="0" fontId="4" fillId="11" borderId="18" xfId="55" applyFont="1" applyFill="1" applyBorder="1" applyAlignment="1">
      <alignment horizontal="center"/>
      <protection/>
    </xf>
    <xf numFmtId="0" fontId="3" fillId="34" borderId="0" xfId="55" applyFont="1" applyFill="1" applyBorder="1" applyAlignment="1">
      <alignment horizontal="center"/>
      <protection/>
    </xf>
    <xf numFmtId="0" fontId="6" fillId="34" borderId="13" xfId="55" applyFont="1" applyFill="1" applyBorder="1" applyAlignment="1">
      <alignment horizontal="center"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0" xfId="55" applyFont="1" applyFill="1" applyBorder="1" applyAlignment="1">
      <alignment horizontal="center"/>
      <protection/>
    </xf>
    <xf numFmtId="0" fontId="6" fillId="35" borderId="19" xfId="55" applyFont="1" applyFill="1" applyBorder="1" applyAlignment="1">
      <alignment horizontal="left"/>
      <protection/>
    </xf>
    <xf numFmtId="0" fontId="6" fillId="35" borderId="18" xfId="55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redit hours and fte's by disciplin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23.7109375" style="1" customWidth="1"/>
    <col min="2" max="2" width="11.00390625" style="1" customWidth="1"/>
    <col min="3" max="3" width="10.28125" style="1" customWidth="1"/>
    <col min="4" max="4" width="9.8515625" style="1" bestFit="1" customWidth="1"/>
    <col min="5" max="5" width="11.57421875" style="1" bestFit="1" customWidth="1"/>
    <col min="6" max="6" width="10.140625" style="1" bestFit="1" customWidth="1"/>
    <col min="7" max="7" width="10.140625" style="1" customWidth="1"/>
    <col min="8" max="8" width="10.140625" style="1" bestFit="1" customWidth="1"/>
    <col min="9" max="16384" width="9.140625" style="1" customWidth="1"/>
  </cols>
  <sheetData>
    <row r="1" spans="1:8" ht="18.75" customHeight="1">
      <c r="A1" s="92" t="s">
        <v>0</v>
      </c>
      <c r="B1" s="93"/>
      <c r="C1" s="93"/>
      <c r="D1" s="93"/>
      <c r="E1" s="93"/>
      <c r="F1" s="93"/>
      <c r="G1" s="93"/>
      <c r="H1" s="93"/>
    </row>
    <row r="2" spans="1:8" ht="13.5">
      <c r="A2" s="2"/>
      <c r="B2" s="3"/>
      <c r="C2" s="94" t="s">
        <v>1</v>
      </c>
      <c r="D2" s="94"/>
      <c r="E2" s="94"/>
      <c r="F2" s="94"/>
      <c r="G2" s="94"/>
      <c r="H2" s="94"/>
    </row>
    <row r="3" spans="1:8" ht="13.5">
      <c r="A3" s="4"/>
      <c r="B3" s="4"/>
      <c r="C3" s="95" t="s">
        <v>2</v>
      </c>
      <c r="D3" s="96"/>
      <c r="E3" s="95" t="s">
        <v>3</v>
      </c>
      <c r="F3" s="96"/>
      <c r="G3" s="97" t="s">
        <v>4</v>
      </c>
      <c r="H3" s="97"/>
    </row>
    <row r="4" spans="1:8" ht="26.25">
      <c r="A4" s="5"/>
      <c r="B4" s="5"/>
      <c r="C4" s="6" t="s">
        <v>5</v>
      </c>
      <c r="D4" s="7" t="s">
        <v>6</v>
      </c>
      <c r="E4" s="8" t="s">
        <v>5</v>
      </c>
      <c r="F4" s="9" t="s">
        <v>6</v>
      </c>
      <c r="G4" s="10" t="s">
        <v>5</v>
      </c>
      <c r="H4" s="11" t="s">
        <v>6</v>
      </c>
    </row>
    <row r="5" spans="1:9" ht="15" customHeight="1">
      <c r="A5" s="12" t="s">
        <v>7</v>
      </c>
      <c r="B5" s="13"/>
      <c r="C5" s="14">
        <f aca="true" t="shared" si="0" ref="C5:H5">C9+C13+C15+C17+C20+C22+C24+C35+C37+C39+C41+C44+C50+C55+C57+C59+C61+C63+C65+C67+C70+C77+C79+C82+C84+C86+C88+C92+C95+C98+C102+C104</f>
        <v>183550.5</v>
      </c>
      <c r="D5" s="15">
        <f t="shared" si="0"/>
        <v>12236.700000000186</v>
      </c>
      <c r="E5" s="15">
        <f t="shared" si="0"/>
        <v>10743</v>
      </c>
      <c r="F5" s="15">
        <f t="shared" si="0"/>
        <v>895.3166666666665</v>
      </c>
      <c r="G5" s="15">
        <f t="shared" si="0"/>
        <v>194293.5</v>
      </c>
      <c r="H5" s="15">
        <f t="shared" si="0"/>
        <v>13132.016666666852</v>
      </c>
      <c r="I5" s="16"/>
    </row>
    <row r="6" spans="1:8" ht="13.5">
      <c r="A6" s="17" t="s">
        <v>8</v>
      </c>
      <c r="B6" s="18" t="s">
        <v>9</v>
      </c>
      <c r="C6" s="19">
        <v>0</v>
      </c>
      <c r="D6" s="20">
        <v>0</v>
      </c>
      <c r="E6" s="21">
        <v>390</v>
      </c>
      <c r="F6" s="22">
        <v>32.5</v>
      </c>
      <c r="G6" s="23">
        <v>32.5</v>
      </c>
      <c r="H6" s="24">
        <f aca="true" t="shared" si="1" ref="G6:H37">D6+F6</f>
        <v>32.5</v>
      </c>
    </row>
    <row r="7" spans="1:8" ht="13.5">
      <c r="A7" s="17"/>
      <c r="B7" s="17" t="s">
        <v>10</v>
      </c>
      <c r="C7" s="25">
        <v>4947</v>
      </c>
      <c r="D7" s="26">
        <v>329.79999999998984</v>
      </c>
      <c r="E7" s="26">
        <v>0</v>
      </c>
      <c r="F7" s="25">
        <v>0</v>
      </c>
      <c r="G7" s="23">
        <f t="shared" si="1"/>
        <v>4947</v>
      </c>
      <c r="H7" s="24">
        <f t="shared" si="1"/>
        <v>329.79999999998984</v>
      </c>
    </row>
    <row r="8" spans="1:8" ht="13.5">
      <c r="A8" s="17"/>
      <c r="B8" s="17" t="s">
        <v>11</v>
      </c>
      <c r="C8" s="25">
        <v>1103</v>
      </c>
      <c r="D8" s="26">
        <v>73.53333333333333</v>
      </c>
      <c r="E8" s="26">
        <v>0</v>
      </c>
      <c r="F8" s="25">
        <v>0</v>
      </c>
      <c r="G8" s="23">
        <f t="shared" si="1"/>
        <v>1103</v>
      </c>
      <c r="H8" s="24">
        <f t="shared" si="1"/>
        <v>73.53333333333333</v>
      </c>
    </row>
    <row r="9" spans="1:8" ht="13.5">
      <c r="A9" s="17"/>
      <c r="B9" s="27" t="s">
        <v>12</v>
      </c>
      <c r="C9" s="28">
        <f>SUM(C6:C8)</f>
        <v>6050</v>
      </c>
      <c r="D9" s="29">
        <f>SUM(D6:D8)</f>
        <v>403.33333333332314</v>
      </c>
      <c r="E9" s="29">
        <f>SUM(E6:E8)</f>
        <v>390</v>
      </c>
      <c r="F9" s="28">
        <f>SUM(F6:F8)</f>
        <v>32.5</v>
      </c>
      <c r="G9" s="30">
        <f t="shared" si="1"/>
        <v>6440</v>
      </c>
      <c r="H9" s="28">
        <f t="shared" si="1"/>
        <v>435.83333333332314</v>
      </c>
    </row>
    <row r="10" spans="1:8" ht="13.5">
      <c r="A10" s="17" t="s">
        <v>13</v>
      </c>
      <c r="B10" s="17" t="s">
        <v>14</v>
      </c>
      <c r="C10" s="25">
        <v>2006.5</v>
      </c>
      <c r="D10" s="26">
        <v>133.76666666666756</v>
      </c>
      <c r="E10" s="26">
        <v>840</v>
      </c>
      <c r="F10" s="25">
        <v>70</v>
      </c>
      <c r="G10" s="23">
        <f t="shared" si="1"/>
        <v>2846.5</v>
      </c>
      <c r="H10" s="24">
        <f t="shared" si="1"/>
        <v>203.76666666666756</v>
      </c>
    </row>
    <row r="11" spans="1:8" ht="13.5">
      <c r="A11" s="17"/>
      <c r="B11" s="17" t="s">
        <v>15</v>
      </c>
      <c r="C11" s="25">
        <v>2537</v>
      </c>
      <c r="D11" s="26">
        <v>169.13333333333227</v>
      </c>
      <c r="E11" s="26">
        <v>948</v>
      </c>
      <c r="F11" s="25">
        <v>79</v>
      </c>
      <c r="G11" s="23">
        <f t="shared" si="1"/>
        <v>3485</v>
      </c>
      <c r="H11" s="24">
        <f t="shared" si="1"/>
        <v>248.13333333333227</v>
      </c>
    </row>
    <row r="12" spans="1:8" ht="13.5">
      <c r="A12" s="17"/>
      <c r="B12" s="17" t="s">
        <v>16</v>
      </c>
      <c r="C12" s="25">
        <v>504</v>
      </c>
      <c r="D12" s="26">
        <v>33.59999999999994</v>
      </c>
      <c r="E12" s="26">
        <v>0</v>
      </c>
      <c r="F12" s="25">
        <v>0</v>
      </c>
      <c r="G12" s="23">
        <f t="shared" si="1"/>
        <v>504</v>
      </c>
      <c r="H12" s="24">
        <f t="shared" si="1"/>
        <v>33.59999999999994</v>
      </c>
    </row>
    <row r="13" spans="1:8" ht="13.5">
      <c r="A13" s="17"/>
      <c r="B13" s="27" t="s">
        <v>12</v>
      </c>
      <c r="C13" s="28">
        <f>SUM(C10:C12)</f>
        <v>5047.5</v>
      </c>
      <c r="D13" s="29">
        <f>SUM(D10:D12)</f>
        <v>336.4999999999998</v>
      </c>
      <c r="E13" s="29">
        <f>SUM(E10:E12)</f>
        <v>1788</v>
      </c>
      <c r="F13" s="28">
        <f>SUM(F10:F12)</f>
        <v>149</v>
      </c>
      <c r="G13" s="30">
        <f t="shared" si="1"/>
        <v>6835.5</v>
      </c>
      <c r="H13" s="28">
        <f t="shared" si="1"/>
        <v>485.4999999999998</v>
      </c>
    </row>
    <row r="14" spans="1:8" ht="13.5">
      <c r="A14" s="17" t="s">
        <v>17</v>
      </c>
      <c r="B14" s="17" t="s">
        <v>18</v>
      </c>
      <c r="C14" s="25">
        <v>1059</v>
      </c>
      <c r="D14" s="26">
        <v>70.60000000000046</v>
      </c>
      <c r="E14" s="26">
        <v>0</v>
      </c>
      <c r="F14" s="25">
        <v>0</v>
      </c>
      <c r="G14" s="23">
        <f t="shared" si="1"/>
        <v>1059</v>
      </c>
      <c r="H14" s="24">
        <f t="shared" si="1"/>
        <v>70.60000000000046</v>
      </c>
    </row>
    <row r="15" spans="1:8" ht="13.5">
      <c r="A15" s="17"/>
      <c r="B15" s="27" t="s">
        <v>12</v>
      </c>
      <c r="C15" s="28">
        <f>SUM(C14)</f>
        <v>1059</v>
      </c>
      <c r="D15" s="29">
        <f>SUM(D14)</f>
        <v>70.60000000000046</v>
      </c>
      <c r="E15" s="29">
        <f>SUM(E14)</f>
        <v>0</v>
      </c>
      <c r="F15" s="28">
        <f>SUM(F14)</f>
        <v>0</v>
      </c>
      <c r="G15" s="30">
        <f t="shared" si="1"/>
        <v>1059</v>
      </c>
      <c r="H15" s="28">
        <f t="shared" si="1"/>
        <v>70.60000000000046</v>
      </c>
    </row>
    <row r="16" spans="1:8" ht="13.5">
      <c r="A16" s="17" t="s">
        <v>19</v>
      </c>
      <c r="B16" s="17" t="s">
        <v>20</v>
      </c>
      <c r="C16" s="25">
        <v>0</v>
      </c>
      <c r="D16" s="26">
        <v>0</v>
      </c>
      <c r="E16" s="26">
        <v>16</v>
      </c>
      <c r="F16" s="25">
        <v>1.3</v>
      </c>
      <c r="G16" s="23">
        <f t="shared" si="1"/>
        <v>16</v>
      </c>
      <c r="H16" s="24">
        <f t="shared" si="1"/>
        <v>1.3</v>
      </c>
    </row>
    <row r="17" spans="1:8" ht="13.5">
      <c r="A17" s="17"/>
      <c r="B17" s="27" t="s">
        <v>12</v>
      </c>
      <c r="C17" s="28">
        <f>SUM(C16)</f>
        <v>0</v>
      </c>
      <c r="D17" s="29">
        <f>SUM(D16)</f>
        <v>0</v>
      </c>
      <c r="E17" s="29">
        <f>SUM(E16)</f>
        <v>16</v>
      </c>
      <c r="F17" s="28">
        <f>SUM(F16)</f>
        <v>1.3</v>
      </c>
      <c r="G17" s="30">
        <f t="shared" si="1"/>
        <v>16</v>
      </c>
      <c r="H17" s="28">
        <f t="shared" si="1"/>
        <v>1.3</v>
      </c>
    </row>
    <row r="18" spans="1:8" ht="13.5">
      <c r="A18" s="17" t="s">
        <v>21</v>
      </c>
      <c r="B18" s="17" t="s">
        <v>22</v>
      </c>
      <c r="C18" s="25">
        <v>7772.5</v>
      </c>
      <c r="D18" s="26">
        <v>518.1666666666764</v>
      </c>
      <c r="E18" s="26">
        <v>702</v>
      </c>
      <c r="F18" s="25">
        <v>58.499999999999886</v>
      </c>
      <c r="G18" s="23">
        <f t="shared" si="1"/>
        <v>8474.5</v>
      </c>
      <c r="H18" s="24">
        <f t="shared" si="1"/>
        <v>576.6666666666763</v>
      </c>
    </row>
    <row r="19" spans="1:8" ht="13.5">
      <c r="A19" s="17"/>
      <c r="B19" s="17" t="s">
        <v>23</v>
      </c>
      <c r="C19" s="25">
        <v>17</v>
      </c>
      <c r="D19" s="26">
        <v>1.1</v>
      </c>
      <c r="E19" s="26"/>
      <c r="F19" s="25"/>
      <c r="G19" s="23">
        <f t="shared" si="1"/>
        <v>17</v>
      </c>
      <c r="H19" s="24">
        <f t="shared" si="1"/>
        <v>1.1</v>
      </c>
    </row>
    <row r="20" spans="1:8" ht="13.5">
      <c r="A20" s="17"/>
      <c r="B20" s="27" t="s">
        <v>12</v>
      </c>
      <c r="C20" s="28">
        <f>SUM(C18:C19)</f>
        <v>7789.5</v>
      </c>
      <c r="D20" s="29">
        <f>SUM(D18:D19)</f>
        <v>519.2666666666764</v>
      </c>
      <c r="E20" s="29">
        <f>SUM(E18:E19)</f>
        <v>702</v>
      </c>
      <c r="F20" s="28">
        <f>SUM(F18:F19)</f>
        <v>58.499999999999886</v>
      </c>
      <c r="G20" s="30">
        <f t="shared" si="1"/>
        <v>8491.5</v>
      </c>
      <c r="H20" s="28">
        <f t="shared" si="1"/>
        <v>577.7666666666763</v>
      </c>
    </row>
    <row r="21" spans="1:9" ht="13.5">
      <c r="A21" s="17" t="s">
        <v>24</v>
      </c>
      <c r="B21" s="17" t="s">
        <v>25</v>
      </c>
      <c r="C21" s="25">
        <v>4956</v>
      </c>
      <c r="D21" s="26">
        <v>330.3999999999898</v>
      </c>
      <c r="E21" s="26">
        <v>0</v>
      </c>
      <c r="F21" s="25">
        <v>0</v>
      </c>
      <c r="G21" s="23">
        <f t="shared" si="1"/>
        <v>4956</v>
      </c>
      <c r="H21" s="24">
        <f t="shared" si="1"/>
        <v>330.3999999999898</v>
      </c>
      <c r="I21" s="31"/>
    </row>
    <row r="22" spans="1:8" ht="13.5">
      <c r="A22" s="17"/>
      <c r="B22" s="27" t="s">
        <v>12</v>
      </c>
      <c r="C22" s="28">
        <f>SUM(C21)</f>
        <v>4956</v>
      </c>
      <c r="D22" s="29">
        <f>SUM(D21)</f>
        <v>330.3999999999898</v>
      </c>
      <c r="E22" s="29">
        <f>SUM(E21)</f>
        <v>0</v>
      </c>
      <c r="F22" s="28">
        <f>SUM(F21)</f>
        <v>0</v>
      </c>
      <c r="G22" s="30">
        <f t="shared" si="1"/>
        <v>4956</v>
      </c>
      <c r="H22" s="28">
        <f t="shared" si="1"/>
        <v>330.3999999999898</v>
      </c>
    </row>
    <row r="23" spans="1:8" ht="13.5">
      <c r="A23" s="17" t="s">
        <v>26</v>
      </c>
      <c r="B23" s="17" t="s">
        <v>27</v>
      </c>
      <c r="C23" s="25">
        <v>11649</v>
      </c>
      <c r="D23" s="26">
        <v>776.5999999999954</v>
      </c>
      <c r="E23" s="26">
        <v>60</v>
      </c>
      <c r="F23" s="25">
        <v>4.999999999999999</v>
      </c>
      <c r="G23" s="23">
        <f t="shared" si="1"/>
        <v>11709</v>
      </c>
      <c r="H23" s="24">
        <f t="shared" si="1"/>
        <v>781.5999999999954</v>
      </c>
    </row>
    <row r="24" spans="1:8" ht="13.5">
      <c r="A24" s="17"/>
      <c r="B24" s="27" t="s">
        <v>12</v>
      </c>
      <c r="C24" s="28">
        <f>SUM(C23)</f>
        <v>11649</v>
      </c>
      <c r="D24" s="29">
        <f>SUM(D23)</f>
        <v>776.5999999999954</v>
      </c>
      <c r="E24" s="29">
        <f>SUM(E23)</f>
        <v>60</v>
      </c>
      <c r="F24" s="28">
        <f>SUM(F23)</f>
        <v>4.999999999999999</v>
      </c>
      <c r="G24" s="30">
        <f t="shared" si="1"/>
        <v>11709</v>
      </c>
      <c r="H24" s="28">
        <f t="shared" si="1"/>
        <v>781.5999999999954</v>
      </c>
    </row>
    <row r="25" spans="1:8" ht="13.5">
      <c r="A25" s="17" t="s">
        <v>28</v>
      </c>
      <c r="B25" s="17" t="s">
        <v>29</v>
      </c>
      <c r="C25" s="25">
        <v>421</v>
      </c>
      <c r="D25" s="26">
        <v>28.066666666666613</v>
      </c>
      <c r="E25" s="26">
        <v>0</v>
      </c>
      <c r="F25" s="25">
        <v>0</v>
      </c>
      <c r="G25" s="23">
        <f t="shared" si="1"/>
        <v>421</v>
      </c>
      <c r="H25" s="24">
        <f t="shared" si="1"/>
        <v>28.066666666666613</v>
      </c>
    </row>
    <row r="26" spans="1:8" ht="13.5">
      <c r="A26" s="17"/>
      <c r="B26" s="17" t="s">
        <v>30</v>
      </c>
      <c r="C26" s="25">
        <v>1324</v>
      </c>
      <c r="D26" s="26">
        <v>88.26666666666743</v>
      </c>
      <c r="E26" s="26">
        <v>42</v>
      </c>
      <c r="F26" s="25">
        <v>3.5</v>
      </c>
      <c r="G26" s="23">
        <f t="shared" si="1"/>
        <v>1366</v>
      </c>
      <c r="H26" s="24">
        <f t="shared" si="1"/>
        <v>91.76666666666743</v>
      </c>
    </row>
    <row r="27" spans="1:8" ht="13.5">
      <c r="A27" s="17"/>
      <c r="B27" s="17" t="s">
        <v>31</v>
      </c>
      <c r="C27" s="25">
        <v>3350</v>
      </c>
      <c r="D27" s="26">
        <v>223.3333333333292</v>
      </c>
      <c r="E27" s="26">
        <v>0</v>
      </c>
      <c r="F27" s="25">
        <v>0</v>
      </c>
      <c r="G27" s="23">
        <f t="shared" si="1"/>
        <v>3350</v>
      </c>
      <c r="H27" s="24">
        <f t="shared" si="1"/>
        <v>223.3333333333292</v>
      </c>
    </row>
    <row r="28" spans="1:8" ht="13.5">
      <c r="A28" s="17"/>
      <c r="B28" s="32" t="s">
        <v>32</v>
      </c>
      <c r="C28" s="33">
        <v>202</v>
      </c>
      <c r="D28" s="20">
        <v>13.466666666666647</v>
      </c>
      <c r="E28" s="33">
        <v>0</v>
      </c>
      <c r="F28" s="20">
        <v>0</v>
      </c>
      <c r="G28" s="23">
        <f t="shared" si="1"/>
        <v>202</v>
      </c>
      <c r="H28" s="24">
        <f t="shared" si="1"/>
        <v>13.466666666666647</v>
      </c>
    </row>
    <row r="29" spans="1:8" ht="13.5">
      <c r="A29" s="17"/>
      <c r="B29" s="34" t="s">
        <v>33</v>
      </c>
      <c r="C29" s="19">
        <v>852</v>
      </c>
      <c r="D29" s="20">
        <v>56.80000000000027</v>
      </c>
      <c r="E29" s="33">
        <v>0</v>
      </c>
      <c r="F29" s="20">
        <v>0</v>
      </c>
      <c r="G29" s="23">
        <f t="shared" si="1"/>
        <v>852</v>
      </c>
      <c r="H29" s="24">
        <f t="shared" si="1"/>
        <v>56.80000000000027</v>
      </c>
    </row>
    <row r="30" spans="1:8" ht="13.5">
      <c r="A30" s="17"/>
      <c r="B30" s="34" t="s">
        <v>34</v>
      </c>
      <c r="C30" s="19">
        <v>855</v>
      </c>
      <c r="D30" s="20">
        <v>57.00000000000027</v>
      </c>
      <c r="E30" s="33">
        <v>0</v>
      </c>
      <c r="F30" s="20">
        <v>0</v>
      </c>
      <c r="G30" s="23">
        <f t="shared" si="1"/>
        <v>855</v>
      </c>
      <c r="H30" s="24">
        <f t="shared" si="1"/>
        <v>57.00000000000027</v>
      </c>
    </row>
    <row r="31" spans="1:8" ht="13.5">
      <c r="A31" s="17"/>
      <c r="B31" s="34" t="s">
        <v>35</v>
      </c>
      <c r="C31" s="19">
        <v>351</v>
      </c>
      <c r="D31" s="20">
        <v>23.399999999999967</v>
      </c>
      <c r="E31" s="33">
        <v>36</v>
      </c>
      <c r="F31" s="20">
        <v>3</v>
      </c>
      <c r="G31" s="23">
        <f t="shared" si="1"/>
        <v>387</v>
      </c>
      <c r="H31" s="24">
        <f t="shared" si="1"/>
        <v>26.399999999999967</v>
      </c>
    </row>
    <row r="32" spans="1:8" ht="13.5">
      <c r="A32" s="17"/>
      <c r="B32" s="34" t="s">
        <v>36</v>
      </c>
      <c r="C32" s="19"/>
      <c r="D32" s="20"/>
      <c r="E32" s="33">
        <v>49</v>
      </c>
      <c r="F32" s="20">
        <v>4.083333333333333</v>
      </c>
      <c r="G32" s="23">
        <f t="shared" si="1"/>
        <v>49</v>
      </c>
      <c r="H32" s="24">
        <f t="shared" si="1"/>
        <v>4.083333333333333</v>
      </c>
    </row>
    <row r="33" spans="1:8" ht="13.5">
      <c r="A33" s="17"/>
      <c r="B33" s="34" t="s">
        <v>37</v>
      </c>
      <c r="C33" s="19">
        <v>144</v>
      </c>
      <c r="D33" s="20">
        <v>9.599999999999998</v>
      </c>
      <c r="E33" s="33">
        <v>0</v>
      </c>
      <c r="F33" s="20">
        <v>0</v>
      </c>
      <c r="G33" s="23">
        <f t="shared" si="1"/>
        <v>144</v>
      </c>
      <c r="H33" s="24">
        <f t="shared" si="1"/>
        <v>9.599999999999998</v>
      </c>
    </row>
    <row r="34" spans="1:8" ht="13.5">
      <c r="A34" s="17"/>
      <c r="B34" s="34" t="s">
        <v>38</v>
      </c>
      <c r="C34" s="19">
        <v>789</v>
      </c>
      <c r="D34" s="20">
        <v>52.60000000000024</v>
      </c>
      <c r="E34" s="33">
        <v>0</v>
      </c>
      <c r="F34" s="20">
        <v>0</v>
      </c>
      <c r="G34" s="23">
        <f t="shared" si="1"/>
        <v>789</v>
      </c>
      <c r="H34" s="24">
        <f t="shared" si="1"/>
        <v>52.60000000000024</v>
      </c>
    </row>
    <row r="35" spans="1:8" ht="13.5">
      <c r="A35" s="17"/>
      <c r="B35" s="35" t="s">
        <v>12</v>
      </c>
      <c r="C35" s="28">
        <f>SUM(C25:C34)</f>
        <v>8288</v>
      </c>
      <c r="D35" s="29">
        <f>SUM(D25:D34)</f>
        <v>552.5333333333306</v>
      </c>
      <c r="E35" s="29">
        <f>SUM(E25:E34)</f>
        <v>127</v>
      </c>
      <c r="F35" s="28">
        <f>SUM(F25:F34)</f>
        <v>10.583333333333332</v>
      </c>
      <c r="G35" s="30">
        <f t="shared" si="1"/>
        <v>8415</v>
      </c>
      <c r="H35" s="28">
        <f t="shared" si="1"/>
        <v>563.116666666664</v>
      </c>
    </row>
    <row r="36" spans="1:8" ht="13.5">
      <c r="A36" s="17" t="s">
        <v>39</v>
      </c>
      <c r="B36" s="34" t="s">
        <v>40</v>
      </c>
      <c r="C36" s="36">
        <v>3438</v>
      </c>
      <c r="D36" s="20">
        <v>229.19999999999575</v>
      </c>
      <c r="E36" s="33">
        <v>0</v>
      </c>
      <c r="F36" s="20">
        <v>0</v>
      </c>
      <c r="G36" s="23">
        <f t="shared" si="1"/>
        <v>3438</v>
      </c>
      <c r="H36" s="24">
        <f t="shared" si="1"/>
        <v>229.19999999999575</v>
      </c>
    </row>
    <row r="37" spans="1:8" ht="13.5">
      <c r="A37" s="17"/>
      <c r="B37" s="35" t="s">
        <v>12</v>
      </c>
      <c r="C37" s="28">
        <f>SUM(C36)</f>
        <v>3438</v>
      </c>
      <c r="D37" s="28">
        <f>SUM(D36)</f>
        <v>229.19999999999575</v>
      </c>
      <c r="E37" s="28">
        <f>SUM(E36)</f>
        <v>0</v>
      </c>
      <c r="F37" s="28">
        <f>SUM(F36)</f>
        <v>0</v>
      </c>
      <c r="G37" s="30">
        <f t="shared" si="1"/>
        <v>3438</v>
      </c>
      <c r="H37" s="28">
        <f t="shared" si="1"/>
        <v>229.19999999999575</v>
      </c>
    </row>
    <row r="38" spans="1:8" ht="13.5">
      <c r="A38" s="17" t="s">
        <v>41</v>
      </c>
      <c r="B38" s="34" t="s">
        <v>42</v>
      </c>
      <c r="C38" s="36">
        <v>1466</v>
      </c>
      <c r="D38" s="20">
        <v>97.73333333333433</v>
      </c>
      <c r="E38" s="33">
        <v>9</v>
      </c>
      <c r="F38" s="20">
        <v>0.8</v>
      </c>
      <c r="G38" s="23">
        <f aca="true" t="shared" si="2" ref="G38:H69">C38+E38</f>
        <v>1475</v>
      </c>
      <c r="H38" s="24">
        <f t="shared" si="2"/>
        <v>98.53333333333433</v>
      </c>
    </row>
    <row r="39" spans="1:8" ht="13.5">
      <c r="A39" s="17"/>
      <c r="B39" s="35" t="s">
        <v>12</v>
      </c>
      <c r="C39" s="28">
        <f>SUM(C38:C38)</f>
        <v>1466</v>
      </c>
      <c r="D39" s="29">
        <f>SUM(D38:D38)</f>
        <v>97.73333333333433</v>
      </c>
      <c r="E39" s="29">
        <f>SUM(E38:E38)</f>
        <v>9</v>
      </c>
      <c r="F39" s="29">
        <f>SUM(F38:F38)</f>
        <v>0.8</v>
      </c>
      <c r="G39" s="30">
        <f t="shared" si="2"/>
        <v>1475</v>
      </c>
      <c r="H39" s="28">
        <f t="shared" si="2"/>
        <v>98.53333333333433</v>
      </c>
    </row>
    <row r="40" spans="1:8" ht="13.5">
      <c r="A40" s="17" t="s">
        <v>43</v>
      </c>
      <c r="B40" s="34" t="s">
        <v>44</v>
      </c>
      <c r="C40" s="36">
        <v>9703</v>
      </c>
      <c r="D40" s="20">
        <v>646.8666666666704</v>
      </c>
      <c r="E40" s="33">
        <v>999</v>
      </c>
      <c r="F40" s="20">
        <v>83.25</v>
      </c>
      <c r="G40" s="23">
        <f t="shared" si="2"/>
        <v>10702</v>
      </c>
      <c r="H40" s="24">
        <f t="shared" si="2"/>
        <v>730.1166666666704</v>
      </c>
    </row>
    <row r="41" spans="1:8" ht="13.5">
      <c r="A41" s="17"/>
      <c r="B41" s="35" t="s">
        <v>12</v>
      </c>
      <c r="C41" s="28">
        <f>SUM(C40)</f>
        <v>9703</v>
      </c>
      <c r="D41" s="29">
        <f>SUM(D40)</f>
        <v>646.8666666666704</v>
      </c>
      <c r="E41" s="29">
        <f>SUM(E40)</f>
        <v>999</v>
      </c>
      <c r="F41" s="28">
        <f>SUM(F40)</f>
        <v>83.25</v>
      </c>
      <c r="G41" s="30">
        <f t="shared" si="2"/>
        <v>10702</v>
      </c>
      <c r="H41" s="28">
        <f t="shared" si="2"/>
        <v>730.1166666666704</v>
      </c>
    </row>
    <row r="42" spans="1:8" ht="13.5">
      <c r="A42" s="17" t="s">
        <v>45</v>
      </c>
      <c r="B42" s="34" t="s">
        <v>46</v>
      </c>
      <c r="C42" s="19">
        <v>222</v>
      </c>
      <c r="D42" s="20">
        <v>14.79999999999998</v>
      </c>
      <c r="E42" s="33">
        <v>0</v>
      </c>
      <c r="F42" s="20">
        <v>0</v>
      </c>
      <c r="G42" s="23">
        <f t="shared" si="2"/>
        <v>222</v>
      </c>
      <c r="H42" s="24">
        <f t="shared" si="2"/>
        <v>14.79999999999998</v>
      </c>
    </row>
    <row r="43" spans="1:8" ht="13.5">
      <c r="A43" s="17"/>
      <c r="B43" s="34" t="s">
        <v>47</v>
      </c>
      <c r="C43" s="36">
        <v>19208</v>
      </c>
      <c r="D43" s="20">
        <v>1280.5333333334875</v>
      </c>
      <c r="E43" s="33">
        <v>878</v>
      </c>
      <c r="F43" s="20">
        <v>73.16666666666667</v>
      </c>
      <c r="G43" s="23">
        <f t="shared" si="2"/>
        <v>20086</v>
      </c>
      <c r="H43" s="24">
        <f t="shared" si="2"/>
        <v>1353.7000000001542</v>
      </c>
    </row>
    <row r="44" spans="1:8" ht="13.5">
      <c r="A44" s="17"/>
      <c r="B44" s="35" t="s">
        <v>12</v>
      </c>
      <c r="C44" s="28">
        <f>SUM(C42:C43)</f>
        <v>19430</v>
      </c>
      <c r="D44" s="29">
        <f>SUM(D42:D43)</f>
        <v>1295.3333333334874</v>
      </c>
      <c r="E44" s="29">
        <f>SUM(E42:E43)</f>
        <v>878</v>
      </c>
      <c r="F44" s="28">
        <f>SUM(F42:F43)</f>
        <v>73.16666666666667</v>
      </c>
      <c r="G44" s="30">
        <f t="shared" si="2"/>
        <v>20308</v>
      </c>
      <c r="H44" s="28">
        <f t="shared" si="2"/>
        <v>1368.5000000001542</v>
      </c>
    </row>
    <row r="45" spans="1:8" ht="13.5">
      <c r="A45" s="17" t="s">
        <v>48</v>
      </c>
      <c r="B45" s="34" t="s">
        <v>49</v>
      </c>
      <c r="C45" s="36">
        <v>2224</v>
      </c>
      <c r="D45" s="20">
        <v>148.2666666666668</v>
      </c>
      <c r="E45" s="33">
        <v>0</v>
      </c>
      <c r="F45" s="20">
        <v>0</v>
      </c>
      <c r="G45" s="23">
        <f t="shared" si="2"/>
        <v>2224</v>
      </c>
      <c r="H45" s="24">
        <f t="shared" si="2"/>
        <v>148.2666666666668</v>
      </c>
    </row>
    <row r="46" spans="1:8" ht="13.5">
      <c r="A46" s="17"/>
      <c r="B46" s="34" t="s">
        <v>50</v>
      </c>
      <c r="C46" s="19">
        <v>777</v>
      </c>
      <c r="D46" s="20">
        <v>51.800000000000196</v>
      </c>
      <c r="E46" s="33">
        <v>0</v>
      </c>
      <c r="F46" s="20">
        <v>0</v>
      </c>
      <c r="G46" s="23">
        <f t="shared" si="2"/>
        <v>777</v>
      </c>
      <c r="H46" s="24">
        <f t="shared" si="2"/>
        <v>51.800000000000196</v>
      </c>
    </row>
    <row r="47" spans="1:8" ht="13.5">
      <c r="A47" s="17"/>
      <c r="B47" s="34" t="s">
        <v>51</v>
      </c>
      <c r="C47" s="19"/>
      <c r="D47" s="20"/>
      <c r="E47" s="33">
        <v>346</v>
      </c>
      <c r="F47" s="20">
        <v>28.833333333333332</v>
      </c>
      <c r="G47" s="23">
        <f t="shared" si="2"/>
        <v>346</v>
      </c>
      <c r="H47" s="24">
        <f t="shared" si="2"/>
        <v>28.833333333333332</v>
      </c>
    </row>
    <row r="48" spans="1:8" ht="13.5">
      <c r="A48" s="17"/>
      <c r="B48" s="34" t="s">
        <v>52</v>
      </c>
      <c r="C48" s="36">
        <v>3627</v>
      </c>
      <c r="D48" s="20">
        <v>241.799999999996</v>
      </c>
      <c r="E48" s="33">
        <v>0</v>
      </c>
      <c r="F48" s="20">
        <v>0</v>
      </c>
      <c r="G48" s="23">
        <f t="shared" si="2"/>
        <v>3627</v>
      </c>
      <c r="H48" s="24">
        <f t="shared" si="2"/>
        <v>241.799999999996</v>
      </c>
    </row>
    <row r="49" spans="1:8" ht="13.5">
      <c r="A49" s="17"/>
      <c r="B49" s="34" t="s">
        <v>53</v>
      </c>
      <c r="C49" s="36">
        <v>1464</v>
      </c>
      <c r="D49" s="20">
        <v>97.60000000000085</v>
      </c>
      <c r="E49" s="33">
        <v>0</v>
      </c>
      <c r="F49" s="20">
        <v>0</v>
      </c>
      <c r="G49" s="23">
        <f t="shared" si="2"/>
        <v>1464</v>
      </c>
      <c r="H49" s="24">
        <f t="shared" si="2"/>
        <v>97.60000000000085</v>
      </c>
    </row>
    <row r="50" spans="1:8" ht="13.5">
      <c r="A50" s="17"/>
      <c r="B50" s="35" t="s">
        <v>12</v>
      </c>
      <c r="C50" s="28">
        <f>SUM(C45:C49)</f>
        <v>8092</v>
      </c>
      <c r="D50" s="29">
        <f>SUM(D45:D49)</f>
        <v>539.4666666666639</v>
      </c>
      <c r="E50" s="29">
        <f>SUM(E45:E49)</f>
        <v>346</v>
      </c>
      <c r="F50" s="28">
        <f>SUM(F45:F49)</f>
        <v>28.833333333333332</v>
      </c>
      <c r="G50" s="30">
        <f t="shared" si="2"/>
        <v>8438</v>
      </c>
      <c r="H50" s="28">
        <f t="shared" si="2"/>
        <v>568.2999999999972</v>
      </c>
    </row>
    <row r="51" spans="1:8" ht="13.5">
      <c r="A51" s="17" t="s">
        <v>54</v>
      </c>
      <c r="B51" s="34" t="s">
        <v>55</v>
      </c>
      <c r="C51" s="36">
        <v>2538</v>
      </c>
      <c r="D51" s="20">
        <v>169.19999999999894</v>
      </c>
      <c r="E51" s="33">
        <v>155</v>
      </c>
      <c r="F51" s="20">
        <v>12.916666666666668</v>
      </c>
      <c r="G51" s="23">
        <f t="shared" si="2"/>
        <v>2693</v>
      </c>
      <c r="H51" s="24">
        <f t="shared" si="2"/>
        <v>182.1166666666656</v>
      </c>
    </row>
    <row r="52" spans="1:8" ht="13.5">
      <c r="A52" s="17"/>
      <c r="B52" s="34" t="s">
        <v>56</v>
      </c>
      <c r="C52" s="36">
        <v>2256</v>
      </c>
      <c r="D52" s="20">
        <v>150.39999999999938</v>
      </c>
      <c r="E52" s="33">
        <v>0</v>
      </c>
      <c r="F52" s="20">
        <v>0</v>
      </c>
      <c r="G52" s="23">
        <f t="shared" si="2"/>
        <v>2256</v>
      </c>
      <c r="H52" s="24">
        <f t="shared" si="2"/>
        <v>150.39999999999938</v>
      </c>
    </row>
    <row r="53" spans="1:8" ht="13.5">
      <c r="A53" s="17"/>
      <c r="B53" s="34" t="s">
        <v>57</v>
      </c>
      <c r="C53" s="36">
        <v>150</v>
      </c>
      <c r="D53" s="20">
        <v>9.999999999999993</v>
      </c>
      <c r="E53" s="33">
        <v>307</v>
      </c>
      <c r="F53" s="20">
        <v>25.583333333333318</v>
      </c>
      <c r="G53" s="23">
        <f t="shared" si="2"/>
        <v>457</v>
      </c>
      <c r="H53" s="24">
        <f t="shared" si="2"/>
        <v>35.583333333333314</v>
      </c>
    </row>
    <row r="54" spans="1:8" ht="13.5">
      <c r="A54" s="17"/>
      <c r="B54" s="34" t="s">
        <v>58</v>
      </c>
      <c r="C54" s="36">
        <v>1715.5</v>
      </c>
      <c r="D54" s="20">
        <v>114.36666666666673</v>
      </c>
      <c r="E54" s="33">
        <v>48</v>
      </c>
      <c r="F54" s="20">
        <v>4</v>
      </c>
      <c r="G54" s="23">
        <f t="shared" si="2"/>
        <v>1763.5</v>
      </c>
      <c r="H54" s="24">
        <f t="shared" si="2"/>
        <v>118.36666666666673</v>
      </c>
    </row>
    <row r="55" spans="1:8" ht="13.5">
      <c r="A55" s="17"/>
      <c r="B55" s="35" t="s">
        <v>12</v>
      </c>
      <c r="C55" s="28">
        <f>SUM(C51:C54)</f>
        <v>6659.5</v>
      </c>
      <c r="D55" s="29">
        <f>SUM(D51:D54)</f>
        <v>443.96666666666505</v>
      </c>
      <c r="E55" s="29">
        <f>SUM(E51:E54)</f>
        <v>510</v>
      </c>
      <c r="F55" s="28">
        <f>SUM(F51:F54)</f>
        <v>42.499999999999986</v>
      </c>
      <c r="G55" s="30">
        <f t="shared" si="2"/>
        <v>7169.5</v>
      </c>
      <c r="H55" s="28">
        <f t="shared" si="2"/>
        <v>486.46666666666505</v>
      </c>
    </row>
    <row r="56" spans="1:8" ht="13.5">
      <c r="A56" s="17" t="s">
        <v>59</v>
      </c>
      <c r="B56" s="34" t="s">
        <v>60</v>
      </c>
      <c r="C56" s="36">
        <v>1228</v>
      </c>
      <c r="D56" s="20">
        <v>81.86666666666729</v>
      </c>
      <c r="E56" s="33">
        <v>0</v>
      </c>
      <c r="F56" s="20">
        <v>0</v>
      </c>
      <c r="G56" s="23">
        <f t="shared" si="2"/>
        <v>1228</v>
      </c>
      <c r="H56" s="24">
        <f t="shared" si="2"/>
        <v>81.86666666666729</v>
      </c>
    </row>
    <row r="57" spans="1:8" ht="13.5">
      <c r="A57" s="17"/>
      <c r="B57" s="35" t="s">
        <v>12</v>
      </c>
      <c r="C57" s="28">
        <f>SUM(C56)</f>
        <v>1228</v>
      </c>
      <c r="D57" s="29">
        <f>SUM(D56)</f>
        <v>81.86666666666729</v>
      </c>
      <c r="E57" s="29">
        <f>SUM(E56)</f>
        <v>0</v>
      </c>
      <c r="F57" s="28">
        <f>SUM(F56)</f>
        <v>0</v>
      </c>
      <c r="G57" s="30">
        <f t="shared" si="2"/>
        <v>1228</v>
      </c>
      <c r="H57" s="28">
        <f t="shared" si="2"/>
        <v>81.86666666666729</v>
      </c>
    </row>
    <row r="58" spans="1:8" ht="13.5">
      <c r="A58" s="17" t="s">
        <v>61</v>
      </c>
      <c r="B58" s="34" t="s">
        <v>62</v>
      </c>
      <c r="C58" s="36">
        <v>6726</v>
      </c>
      <c r="D58" s="20">
        <v>448.3999999999845</v>
      </c>
      <c r="E58" s="33">
        <v>261</v>
      </c>
      <c r="F58" s="20">
        <v>21.75</v>
      </c>
      <c r="G58" s="23">
        <f t="shared" si="2"/>
        <v>6987</v>
      </c>
      <c r="H58" s="24">
        <f t="shared" si="2"/>
        <v>470.1499999999845</v>
      </c>
    </row>
    <row r="59" spans="1:8" ht="13.5">
      <c r="A59" s="17"/>
      <c r="B59" s="35" t="s">
        <v>12</v>
      </c>
      <c r="C59" s="28">
        <f>SUM(C58)</f>
        <v>6726</v>
      </c>
      <c r="D59" s="29">
        <f>SUM(D58)</f>
        <v>448.3999999999845</v>
      </c>
      <c r="E59" s="29">
        <f>SUM(E58)</f>
        <v>261</v>
      </c>
      <c r="F59" s="28">
        <f>SUM(F58)</f>
        <v>21.75</v>
      </c>
      <c r="G59" s="30">
        <f t="shared" si="2"/>
        <v>6987</v>
      </c>
      <c r="H59" s="28">
        <f t="shared" si="2"/>
        <v>470.1499999999845</v>
      </c>
    </row>
    <row r="60" spans="1:8" ht="13.5">
      <c r="A60" s="17" t="s">
        <v>63</v>
      </c>
      <c r="B60" s="34" t="s">
        <v>64</v>
      </c>
      <c r="C60" s="19">
        <v>348</v>
      </c>
      <c r="D60" s="20">
        <v>23.19999999999995</v>
      </c>
      <c r="E60" s="33">
        <v>0</v>
      </c>
      <c r="F60" s="20">
        <v>0</v>
      </c>
      <c r="G60" s="23">
        <f t="shared" si="2"/>
        <v>348</v>
      </c>
      <c r="H60" s="24">
        <f t="shared" si="2"/>
        <v>23.19999999999995</v>
      </c>
    </row>
    <row r="61" spans="1:8" ht="13.5">
      <c r="A61" s="17"/>
      <c r="B61" s="35" t="s">
        <v>12</v>
      </c>
      <c r="C61" s="28">
        <f>SUM(C60)</f>
        <v>348</v>
      </c>
      <c r="D61" s="29">
        <f>SUM(D60)</f>
        <v>23.19999999999995</v>
      </c>
      <c r="E61" s="29">
        <f>SUM(E60)</f>
        <v>0</v>
      </c>
      <c r="F61" s="28">
        <f>SUM(F60)</f>
        <v>0</v>
      </c>
      <c r="G61" s="30">
        <f t="shared" si="2"/>
        <v>348</v>
      </c>
      <c r="H61" s="28">
        <f t="shared" si="2"/>
        <v>23.19999999999995</v>
      </c>
    </row>
    <row r="62" spans="1:8" ht="13.5">
      <c r="A62" s="17" t="s">
        <v>65</v>
      </c>
      <c r="B62" s="34" t="s">
        <v>66</v>
      </c>
      <c r="C62" s="19">
        <v>93</v>
      </c>
      <c r="D62" s="20">
        <v>6.2</v>
      </c>
      <c r="E62" s="37">
        <v>0</v>
      </c>
      <c r="F62" s="24">
        <v>0</v>
      </c>
      <c r="G62" s="23">
        <f t="shared" si="2"/>
        <v>93</v>
      </c>
      <c r="H62" s="24">
        <f t="shared" si="2"/>
        <v>6.2</v>
      </c>
    </row>
    <row r="63" spans="1:8" ht="13.5">
      <c r="A63" s="17"/>
      <c r="B63" s="35" t="s">
        <v>12</v>
      </c>
      <c r="C63" s="28">
        <f>SUM(C62)</f>
        <v>93</v>
      </c>
      <c r="D63" s="28">
        <f>SUM(D62)</f>
        <v>6.2</v>
      </c>
      <c r="E63" s="28">
        <f>SUM(E62)</f>
        <v>0</v>
      </c>
      <c r="F63" s="28">
        <f>SUM(F62)</f>
        <v>0</v>
      </c>
      <c r="G63" s="30">
        <f t="shared" si="2"/>
        <v>93</v>
      </c>
      <c r="H63" s="28">
        <f t="shared" si="2"/>
        <v>6.2</v>
      </c>
    </row>
    <row r="64" spans="1:8" ht="13.5">
      <c r="A64" s="17" t="s">
        <v>67</v>
      </c>
      <c r="B64" s="34" t="s">
        <v>68</v>
      </c>
      <c r="C64" s="19">
        <v>46</v>
      </c>
      <c r="D64" s="20">
        <v>3.1</v>
      </c>
      <c r="E64" s="33">
        <v>0</v>
      </c>
      <c r="F64" s="20">
        <v>0</v>
      </c>
      <c r="G64" s="23">
        <f t="shared" si="2"/>
        <v>46</v>
      </c>
      <c r="H64" s="24">
        <f t="shared" si="2"/>
        <v>3.1</v>
      </c>
    </row>
    <row r="65" spans="1:8" ht="13.5">
      <c r="A65" s="17"/>
      <c r="B65" s="35" t="s">
        <v>12</v>
      </c>
      <c r="C65" s="28">
        <f>SUM(C64)</f>
        <v>46</v>
      </c>
      <c r="D65" s="28">
        <f>SUM(D64)</f>
        <v>3.1</v>
      </c>
      <c r="E65" s="28">
        <f>SUM(E64)</f>
        <v>0</v>
      </c>
      <c r="F65" s="28">
        <f>SUM(F64)</f>
        <v>0</v>
      </c>
      <c r="G65" s="30">
        <f t="shared" si="2"/>
        <v>46</v>
      </c>
      <c r="H65" s="28">
        <f t="shared" si="2"/>
        <v>3.1</v>
      </c>
    </row>
    <row r="66" spans="1:8" ht="13.5">
      <c r="A66" s="17" t="s">
        <v>69</v>
      </c>
      <c r="B66" s="34" t="s">
        <v>70</v>
      </c>
      <c r="C66" s="19">
        <v>282</v>
      </c>
      <c r="D66" s="20">
        <v>18.799999999999965</v>
      </c>
      <c r="E66" s="33">
        <v>0</v>
      </c>
      <c r="F66" s="20">
        <v>0</v>
      </c>
      <c r="G66" s="23">
        <f t="shared" si="2"/>
        <v>282</v>
      </c>
      <c r="H66" s="24">
        <f t="shared" si="2"/>
        <v>18.799999999999965</v>
      </c>
    </row>
    <row r="67" spans="1:8" ht="13.5">
      <c r="A67" s="17"/>
      <c r="B67" s="35" t="s">
        <v>12</v>
      </c>
      <c r="C67" s="28">
        <f>SUM(C66)</f>
        <v>282</v>
      </c>
      <c r="D67" s="28">
        <f>SUM(D66)</f>
        <v>18.799999999999965</v>
      </c>
      <c r="E67" s="28">
        <f>SUM(E66)</f>
        <v>0</v>
      </c>
      <c r="F67" s="28">
        <f>SUM(F66)</f>
        <v>0</v>
      </c>
      <c r="G67" s="30">
        <f t="shared" si="2"/>
        <v>282</v>
      </c>
      <c r="H67" s="28">
        <f t="shared" si="2"/>
        <v>18.799999999999965</v>
      </c>
    </row>
    <row r="68" spans="1:8" ht="13.5">
      <c r="A68" s="17" t="s">
        <v>71</v>
      </c>
      <c r="B68" s="34" t="s">
        <v>72</v>
      </c>
      <c r="C68" s="36">
        <v>10811</v>
      </c>
      <c r="D68" s="38">
        <v>720.733333333344</v>
      </c>
      <c r="E68" s="33">
        <v>453</v>
      </c>
      <c r="F68" s="20">
        <v>37.75</v>
      </c>
      <c r="G68" s="23">
        <f t="shared" si="2"/>
        <v>11264</v>
      </c>
      <c r="H68" s="24">
        <f t="shared" si="2"/>
        <v>758.483333333344</v>
      </c>
    </row>
    <row r="69" spans="1:8" ht="13.5">
      <c r="A69" s="17"/>
      <c r="B69" s="34" t="s">
        <v>73</v>
      </c>
      <c r="C69" s="36">
        <v>3027</v>
      </c>
      <c r="D69" s="38">
        <v>201.79999999999708</v>
      </c>
      <c r="E69" s="33">
        <v>417</v>
      </c>
      <c r="F69" s="20">
        <v>34.75</v>
      </c>
      <c r="G69" s="23">
        <f t="shared" si="2"/>
        <v>3444</v>
      </c>
      <c r="H69" s="24">
        <f t="shared" si="2"/>
        <v>236.54999999999708</v>
      </c>
    </row>
    <row r="70" spans="1:8" ht="13.5">
      <c r="A70" s="17"/>
      <c r="B70" s="39" t="s">
        <v>12</v>
      </c>
      <c r="C70" s="40">
        <f>SUM(C68:C69)</f>
        <v>13838</v>
      </c>
      <c r="D70" s="29">
        <f>SUM(D68:D69)</f>
        <v>922.5333333333411</v>
      </c>
      <c r="E70" s="41">
        <f>SUM(E68:E69)</f>
        <v>870</v>
      </c>
      <c r="F70" s="42">
        <f>SUM(F68:F69)</f>
        <v>72.5</v>
      </c>
      <c r="G70" s="30">
        <f aca="true" t="shared" si="3" ref="G70:H104">C70+E70</f>
        <v>14708</v>
      </c>
      <c r="H70" s="28">
        <f t="shared" si="3"/>
        <v>995.0333333333411</v>
      </c>
    </row>
    <row r="71" spans="1:8" ht="13.5">
      <c r="A71" s="17" t="s">
        <v>74</v>
      </c>
      <c r="B71" s="34" t="s">
        <v>75</v>
      </c>
      <c r="C71" s="19">
        <v>0</v>
      </c>
      <c r="D71" s="20">
        <v>0</v>
      </c>
      <c r="E71" s="33">
        <v>427</v>
      </c>
      <c r="F71" s="20">
        <v>35.583333333333314</v>
      </c>
      <c r="G71" s="23">
        <f t="shared" si="3"/>
        <v>427</v>
      </c>
      <c r="H71" s="24">
        <f t="shared" si="3"/>
        <v>35.583333333333314</v>
      </c>
    </row>
    <row r="72" spans="1:8" ht="13.5">
      <c r="A72" s="17"/>
      <c r="B72" s="34" t="s">
        <v>76</v>
      </c>
      <c r="C72" s="19">
        <v>0</v>
      </c>
      <c r="D72" s="20">
        <v>0</v>
      </c>
      <c r="E72" s="33">
        <v>20</v>
      </c>
      <c r="F72" s="20">
        <v>1.6666666666666667</v>
      </c>
      <c r="G72" s="23">
        <f t="shared" si="3"/>
        <v>20</v>
      </c>
      <c r="H72" s="24">
        <f t="shared" si="3"/>
        <v>1.6666666666666667</v>
      </c>
    </row>
    <row r="73" spans="1:8" ht="13.5">
      <c r="A73" s="17"/>
      <c r="B73" s="34" t="s">
        <v>77</v>
      </c>
      <c r="C73" s="36">
        <v>3900</v>
      </c>
      <c r="D73" s="20">
        <v>259.9999999999938</v>
      </c>
      <c r="E73" s="33">
        <v>0</v>
      </c>
      <c r="F73" s="20">
        <v>0</v>
      </c>
      <c r="G73" s="23">
        <f t="shared" si="3"/>
        <v>3900</v>
      </c>
      <c r="H73" s="24">
        <f t="shared" si="3"/>
        <v>259.9999999999938</v>
      </c>
    </row>
    <row r="74" spans="1:8" ht="13.5">
      <c r="A74" s="17"/>
      <c r="B74" s="34" t="s">
        <v>78</v>
      </c>
      <c r="C74" s="19">
        <v>6</v>
      </c>
      <c r="D74" s="20">
        <v>0.39999999999999997</v>
      </c>
      <c r="E74" s="33">
        <v>0</v>
      </c>
      <c r="F74" s="20">
        <v>0</v>
      </c>
      <c r="G74" s="23">
        <f t="shared" si="3"/>
        <v>6</v>
      </c>
      <c r="H74" s="24">
        <f t="shared" si="3"/>
        <v>0.39999999999999997</v>
      </c>
    </row>
    <row r="75" spans="1:8" ht="13.5">
      <c r="A75" s="17"/>
      <c r="B75" s="34" t="s">
        <v>79</v>
      </c>
      <c r="C75" s="19">
        <v>437</v>
      </c>
      <c r="D75" s="20">
        <v>29.13333333333325</v>
      </c>
      <c r="E75" s="33">
        <v>0</v>
      </c>
      <c r="F75" s="20">
        <v>0</v>
      </c>
      <c r="G75" s="23">
        <f t="shared" si="3"/>
        <v>437</v>
      </c>
      <c r="H75" s="24">
        <f t="shared" si="3"/>
        <v>29.13333333333325</v>
      </c>
    </row>
    <row r="76" spans="1:8" ht="13.5">
      <c r="A76" s="17"/>
      <c r="B76" s="34" t="s">
        <v>80</v>
      </c>
      <c r="C76" s="19">
        <v>1210</v>
      </c>
      <c r="D76" s="20">
        <v>80.66666666666733</v>
      </c>
      <c r="E76" s="33">
        <v>0</v>
      </c>
      <c r="F76" s="20">
        <v>0</v>
      </c>
      <c r="G76" s="23">
        <f t="shared" si="3"/>
        <v>1210</v>
      </c>
      <c r="H76" s="24">
        <f t="shared" si="3"/>
        <v>80.66666666666733</v>
      </c>
    </row>
    <row r="77" spans="1:8" ht="13.5">
      <c r="A77" s="17"/>
      <c r="B77" s="35" t="s">
        <v>12</v>
      </c>
      <c r="C77" s="28">
        <f>SUM(C71:C76)</f>
        <v>5553</v>
      </c>
      <c r="D77" s="29">
        <f>SUM(D71:D76)</f>
        <v>370.19999999999436</v>
      </c>
      <c r="E77" s="29">
        <f>SUM(E71:E76)</f>
        <v>447</v>
      </c>
      <c r="F77" s="28">
        <f>SUM(F71:F76)</f>
        <v>37.24999999999998</v>
      </c>
      <c r="G77" s="30">
        <f t="shared" si="3"/>
        <v>6000</v>
      </c>
      <c r="H77" s="28">
        <f t="shared" si="3"/>
        <v>407.44999999999436</v>
      </c>
    </row>
    <row r="78" spans="1:8" ht="13.5">
      <c r="A78" s="17" t="s">
        <v>81</v>
      </c>
      <c r="B78" s="34" t="s">
        <v>82</v>
      </c>
      <c r="C78" s="36">
        <v>4569</v>
      </c>
      <c r="D78" s="20">
        <v>304.59999999999127</v>
      </c>
      <c r="E78" s="33">
        <v>0</v>
      </c>
      <c r="F78" s="20">
        <v>0</v>
      </c>
      <c r="G78" s="23">
        <f t="shared" si="3"/>
        <v>4569</v>
      </c>
      <c r="H78" s="24">
        <f t="shared" si="3"/>
        <v>304.59999999999127</v>
      </c>
    </row>
    <row r="79" spans="1:8" ht="13.5">
      <c r="A79" s="17"/>
      <c r="B79" s="43" t="s">
        <v>12</v>
      </c>
      <c r="C79" s="28">
        <f>SUM(C78)</f>
        <v>4569</v>
      </c>
      <c r="D79" s="28">
        <f>SUM(D78)</f>
        <v>304.59999999999127</v>
      </c>
      <c r="E79" s="28">
        <f>SUM(E78)</f>
        <v>0</v>
      </c>
      <c r="F79" s="28">
        <f>SUM(F78)</f>
        <v>0</v>
      </c>
      <c r="G79" s="30">
        <f t="shared" si="3"/>
        <v>4569</v>
      </c>
      <c r="H79" s="28">
        <f t="shared" si="3"/>
        <v>304.59999999999127</v>
      </c>
    </row>
    <row r="80" spans="1:8" ht="13.5">
      <c r="A80" s="17" t="s">
        <v>83</v>
      </c>
      <c r="B80" s="34" t="s">
        <v>84</v>
      </c>
      <c r="C80" s="36">
        <v>1466</v>
      </c>
      <c r="D80" s="20">
        <v>97.7333333333327</v>
      </c>
      <c r="E80" s="33">
        <v>0</v>
      </c>
      <c r="F80" s="20">
        <v>0</v>
      </c>
      <c r="G80" s="23">
        <f t="shared" si="3"/>
        <v>1466</v>
      </c>
      <c r="H80" s="24">
        <f t="shared" si="3"/>
        <v>97.7333333333327</v>
      </c>
    </row>
    <row r="81" spans="1:8" ht="13.5">
      <c r="A81" s="17"/>
      <c r="B81" s="34" t="s">
        <v>85</v>
      </c>
      <c r="C81" s="36">
        <v>2336</v>
      </c>
      <c r="D81" s="20">
        <v>155.73333333333284</v>
      </c>
      <c r="E81" s="33">
        <v>42</v>
      </c>
      <c r="F81" s="20">
        <v>3.5</v>
      </c>
      <c r="G81" s="23">
        <f t="shared" si="3"/>
        <v>2378</v>
      </c>
      <c r="H81" s="24">
        <f t="shared" si="3"/>
        <v>159.23333333333284</v>
      </c>
    </row>
    <row r="82" spans="1:8" ht="13.5">
      <c r="A82" s="17"/>
      <c r="B82" s="35" t="s">
        <v>12</v>
      </c>
      <c r="C82" s="28">
        <f>SUM(C80:C81)</f>
        <v>3802</v>
      </c>
      <c r="D82" s="29">
        <f>SUM(D80:D81)</f>
        <v>253.46666666666553</v>
      </c>
      <c r="E82" s="29">
        <f>SUM(E80:E81)</f>
        <v>42</v>
      </c>
      <c r="F82" s="28">
        <f>SUM(F80:F81)</f>
        <v>3.5</v>
      </c>
      <c r="G82" s="30">
        <f t="shared" si="3"/>
        <v>3844</v>
      </c>
      <c r="H82" s="28">
        <f t="shared" si="3"/>
        <v>256.96666666666556</v>
      </c>
    </row>
    <row r="83" spans="1:8" ht="13.5">
      <c r="A83" s="17" t="s">
        <v>86</v>
      </c>
      <c r="B83" s="34" t="s">
        <v>87</v>
      </c>
      <c r="C83" s="36">
        <v>5858</v>
      </c>
      <c r="D83" s="20">
        <v>390.5333333333197</v>
      </c>
      <c r="E83" s="33">
        <v>0</v>
      </c>
      <c r="F83" s="20">
        <v>0</v>
      </c>
      <c r="G83" s="23">
        <f t="shared" si="3"/>
        <v>5858</v>
      </c>
      <c r="H83" s="24">
        <f t="shared" si="3"/>
        <v>390.5333333333197</v>
      </c>
    </row>
    <row r="84" spans="1:8" ht="13.5">
      <c r="A84" s="17"/>
      <c r="B84" s="35" t="s">
        <v>12</v>
      </c>
      <c r="C84" s="28">
        <f>SUM(C83)</f>
        <v>5858</v>
      </c>
      <c r="D84" s="28">
        <f>SUM(D83)</f>
        <v>390.5333333333197</v>
      </c>
      <c r="E84" s="28">
        <f>SUM(E83)</f>
        <v>0</v>
      </c>
      <c r="F84" s="28">
        <f>SUM(F83)</f>
        <v>0</v>
      </c>
      <c r="G84" s="30">
        <f t="shared" si="3"/>
        <v>5858</v>
      </c>
      <c r="H84" s="28">
        <f t="shared" si="3"/>
        <v>390.5333333333197</v>
      </c>
    </row>
    <row r="85" spans="1:8" ht="13.5">
      <c r="A85" s="17" t="s">
        <v>88</v>
      </c>
      <c r="B85" s="34" t="s">
        <v>89</v>
      </c>
      <c r="C85" s="36">
        <v>21323</v>
      </c>
      <c r="D85" s="20">
        <v>1421.5333333334568</v>
      </c>
      <c r="E85" s="33">
        <v>826</v>
      </c>
      <c r="F85" s="20">
        <v>68.83333333333333</v>
      </c>
      <c r="G85" s="23">
        <f t="shared" si="3"/>
        <v>22149</v>
      </c>
      <c r="H85" s="24">
        <f t="shared" si="3"/>
        <v>1490.36666666679</v>
      </c>
    </row>
    <row r="86" spans="1:8" ht="13.5">
      <c r="A86" s="17"/>
      <c r="B86" s="35" t="s">
        <v>12</v>
      </c>
      <c r="C86" s="28">
        <f>SUM(C85)</f>
        <v>21323</v>
      </c>
      <c r="D86" s="28">
        <f>SUM(D85)</f>
        <v>1421.5333333334568</v>
      </c>
      <c r="E86" s="28">
        <f>SUM(E85)</f>
        <v>826</v>
      </c>
      <c r="F86" s="28">
        <f>SUM(F85)</f>
        <v>68.83333333333333</v>
      </c>
      <c r="G86" s="30">
        <f t="shared" si="3"/>
        <v>22149</v>
      </c>
      <c r="H86" s="28">
        <f t="shared" si="3"/>
        <v>1490.36666666679</v>
      </c>
    </row>
    <row r="87" spans="1:8" ht="13.5">
      <c r="A87" s="17" t="s">
        <v>90</v>
      </c>
      <c r="B87" s="34" t="s">
        <v>91</v>
      </c>
      <c r="C87" s="36">
        <v>2728</v>
      </c>
      <c r="D87" s="20">
        <v>181.86666666666488</v>
      </c>
      <c r="E87" s="33">
        <v>0</v>
      </c>
      <c r="F87" s="20">
        <v>0</v>
      </c>
      <c r="G87" s="23">
        <f t="shared" si="3"/>
        <v>2728</v>
      </c>
      <c r="H87" s="24">
        <f t="shared" si="3"/>
        <v>181.86666666666488</v>
      </c>
    </row>
    <row r="88" spans="1:8" ht="13.5">
      <c r="A88" s="17"/>
      <c r="B88" s="35" t="s">
        <v>12</v>
      </c>
      <c r="C88" s="28">
        <f>SUM(C87)</f>
        <v>2728</v>
      </c>
      <c r="D88" s="28">
        <f>SUM(D87)</f>
        <v>181.86666666666488</v>
      </c>
      <c r="E88" s="28">
        <f>SUM(E87)</f>
        <v>0</v>
      </c>
      <c r="F88" s="28">
        <f>SUM(F87)</f>
        <v>0</v>
      </c>
      <c r="G88" s="30">
        <f t="shared" si="3"/>
        <v>2728</v>
      </c>
      <c r="H88" s="28">
        <f t="shared" si="3"/>
        <v>181.86666666666488</v>
      </c>
    </row>
    <row r="89" spans="1:8" ht="13.5">
      <c r="A89" s="17" t="s">
        <v>92</v>
      </c>
      <c r="B89" s="34" t="s">
        <v>93</v>
      </c>
      <c r="C89" s="36">
        <v>1911</v>
      </c>
      <c r="D89" s="20">
        <v>127.4000000000011</v>
      </c>
      <c r="E89" s="33">
        <v>66</v>
      </c>
      <c r="F89" s="20">
        <v>5.5</v>
      </c>
      <c r="G89" s="23">
        <f t="shared" si="3"/>
        <v>1977</v>
      </c>
      <c r="H89" s="24">
        <f t="shared" si="3"/>
        <v>132.9000000000011</v>
      </c>
    </row>
    <row r="90" spans="1:8" ht="13.5">
      <c r="A90" s="17"/>
      <c r="B90" s="34" t="s">
        <v>94</v>
      </c>
      <c r="C90" s="36">
        <v>1593</v>
      </c>
      <c r="D90" s="20">
        <v>106.20000000000097</v>
      </c>
      <c r="E90" s="33">
        <v>57</v>
      </c>
      <c r="F90" s="20">
        <v>4.75</v>
      </c>
      <c r="G90" s="23">
        <f t="shared" si="3"/>
        <v>1650</v>
      </c>
      <c r="H90" s="24">
        <f t="shared" si="3"/>
        <v>110.95000000000097</v>
      </c>
    </row>
    <row r="91" spans="1:8" ht="13.5">
      <c r="A91" s="17"/>
      <c r="B91" s="34" t="s">
        <v>95</v>
      </c>
      <c r="C91" s="36">
        <v>4971</v>
      </c>
      <c r="D91" s="20">
        <v>331.39999999999117</v>
      </c>
      <c r="E91" s="33">
        <v>114</v>
      </c>
      <c r="F91" s="20">
        <v>9.5</v>
      </c>
      <c r="G91" s="23">
        <f t="shared" si="3"/>
        <v>5085</v>
      </c>
      <c r="H91" s="24">
        <f t="shared" si="3"/>
        <v>340.89999999999117</v>
      </c>
    </row>
    <row r="92" spans="1:8" ht="13.5">
      <c r="A92" s="17"/>
      <c r="B92" s="35" t="s">
        <v>12</v>
      </c>
      <c r="C92" s="28">
        <f>SUM(C89:C91)</f>
        <v>8475</v>
      </c>
      <c r="D92" s="29">
        <f>SUM(D89:D91)</f>
        <v>564.9999999999932</v>
      </c>
      <c r="E92" s="29">
        <f>SUM(E89:E91)</f>
        <v>237</v>
      </c>
      <c r="F92" s="28">
        <f>SUM(F89:F91)</f>
        <v>19.75</v>
      </c>
      <c r="G92" s="30">
        <f t="shared" si="3"/>
        <v>8712</v>
      </c>
      <c r="H92" s="28">
        <f t="shared" si="3"/>
        <v>584.7499999999932</v>
      </c>
    </row>
    <row r="93" spans="1:8" ht="13.5">
      <c r="A93" s="17" t="s">
        <v>96</v>
      </c>
      <c r="B93" s="34" t="s">
        <v>97</v>
      </c>
      <c r="C93" s="19">
        <v>0</v>
      </c>
      <c r="D93" s="20">
        <v>0</v>
      </c>
      <c r="E93" s="33">
        <v>411</v>
      </c>
      <c r="F93" s="20">
        <v>34.3</v>
      </c>
      <c r="G93" s="23">
        <f t="shared" si="3"/>
        <v>411</v>
      </c>
      <c r="H93" s="24">
        <f t="shared" si="3"/>
        <v>34.3</v>
      </c>
    </row>
    <row r="94" spans="1:8" ht="13.5">
      <c r="A94" s="17"/>
      <c r="B94" s="34" t="s">
        <v>98</v>
      </c>
      <c r="C94" s="19">
        <v>7721</v>
      </c>
      <c r="D94" s="20">
        <v>514.7333333333135</v>
      </c>
      <c r="E94" s="33">
        <v>0</v>
      </c>
      <c r="F94" s="20">
        <v>0</v>
      </c>
      <c r="G94" s="23">
        <f t="shared" si="3"/>
        <v>7721</v>
      </c>
      <c r="H94" s="24">
        <f t="shared" si="3"/>
        <v>514.7333333333135</v>
      </c>
    </row>
    <row r="95" spans="1:8" ht="13.5">
      <c r="A95" s="17"/>
      <c r="B95" s="35" t="s">
        <v>12</v>
      </c>
      <c r="C95" s="28">
        <f>SUM(C93:C94)</f>
        <v>7721</v>
      </c>
      <c r="D95" s="29">
        <f>SUM(D93:D94)</f>
        <v>514.7333333333135</v>
      </c>
      <c r="E95" s="29">
        <f>SUM(E93:E94)</f>
        <v>411</v>
      </c>
      <c r="F95" s="28">
        <f>SUM(F93:F94)</f>
        <v>34.3</v>
      </c>
      <c r="G95" s="30">
        <f t="shared" si="3"/>
        <v>8132</v>
      </c>
      <c r="H95" s="28">
        <f t="shared" si="3"/>
        <v>549.0333333333134</v>
      </c>
    </row>
    <row r="96" spans="1:8" ht="13.5">
      <c r="A96" s="17" t="s">
        <v>99</v>
      </c>
      <c r="B96" s="34" t="s">
        <v>100</v>
      </c>
      <c r="C96" s="19">
        <v>0</v>
      </c>
      <c r="D96" s="20">
        <v>0</v>
      </c>
      <c r="E96" s="33">
        <v>282</v>
      </c>
      <c r="F96" s="20">
        <v>23.5</v>
      </c>
      <c r="G96" s="23">
        <f t="shared" si="3"/>
        <v>282</v>
      </c>
      <c r="H96" s="24">
        <f t="shared" si="3"/>
        <v>23.5</v>
      </c>
    </row>
    <row r="97" spans="1:8" ht="13.5">
      <c r="A97" s="17"/>
      <c r="B97" s="34" t="s">
        <v>101</v>
      </c>
      <c r="C97" s="19">
        <v>2605</v>
      </c>
      <c r="D97" s="20">
        <v>173.6666666666654</v>
      </c>
      <c r="E97" s="33">
        <v>0</v>
      </c>
      <c r="F97" s="20">
        <v>0</v>
      </c>
      <c r="G97" s="23">
        <f t="shared" si="3"/>
        <v>2605</v>
      </c>
      <c r="H97" s="24">
        <f t="shared" si="3"/>
        <v>173.6666666666654</v>
      </c>
    </row>
    <row r="98" spans="1:8" ht="13.5">
      <c r="A98" s="17"/>
      <c r="B98" s="35" t="s">
        <v>12</v>
      </c>
      <c r="C98" s="28">
        <f>SUM(C96:C97)</f>
        <v>2605</v>
      </c>
      <c r="D98" s="29">
        <f>SUM(D96:D97)</f>
        <v>173.6666666666654</v>
      </c>
      <c r="E98" s="29">
        <f>SUM(E96:E97)</f>
        <v>282</v>
      </c>
      <c r="F98" s="28">
        <f>SUM(F96:F97)</f>
        <v>23.5</v>
      </c>
      <c r="G98" s="30">
        <f t="shared" si="3"/>
        <v>2887</v>
      </c>
      <c r="H98" s="28">
        <f t="shared" si="3"/>
        <v>197.1666666666654</v>
      </c>
    </row>
    <row r="99" spans="1:8" ht="13.5">
      <c r="A99" s="17" t="s">
        <v>102</v>
      </c>
      <c r="B99" s="34" t="s">
        <v>103</v>
      </c>
      <c r="C99" s="19">
        <v>0</v>
      </c>
      <c r="D99" s="20">
        <v>0</v>
      </c>
      <c r="E99" s="33">
        <v>783</v>
      </c>
      <c r="F99" s="20">
        <v>65.25</v>
      </c>
      <c r="G99" s="23">
        <f t="shared" si="3"/>
        <v>783</v>
      </c>
      <c r="H99" s="24">
        <f t="shared" si="3"/>
        <v>65.25</v>
      </c>
    </row>
    <row r="100" spans="1:8" ht="13.5">
      <c r="A100" s="17"/>
      <c r="B100" s="34" t="s">
        <v>104</v>
      </c>
      <c r="C100" s="19">
        <v>0</v>
      </c>
      <c r="D100" s="20">
        <v>0</v>
      </c>
      <c r="E100" s="33">
        <v>759</v>
      </c>
      <c r="F100" s="20">
        <v>63.25</v>
      </c>
      <c r="G100" s="23">
        <f t="shared" si="3"/>
        <v>759</v>
      </c>
      <c r="H100" s="24">
        <f t="shared" si="3"/>
        <v>63.25</v>
      </c>
    </row>
    <row r="101" spans="1:8" ht="13.5">
      <c r="A101" s="17"/>
      <c r="B101" s="34" t="s">
        <v>105</v>
      </c>
      <c r="C101" s="19">
        <v>1167</v>
      </c>
      <c r="D101" s="20">
        <v>77.80000000000057</v>
      </c>
      <c r="E101" s="33">
        <v>0</v>
      </c>
      <c r="F101" s="20">
        <v>0</v>
      </c>
      <c r="G101" s="23">
        <f t="shared" si="3"/>
        <v>1167</v>
      </c>
      <c r="H101" s="24">
        <f t="shared" si="3"/>
        <v>77.80000000000057</v>
      </c>
    </row>
    <row r="102" spans="1:8" ht="13.5">
      <c r="A102" s="17"/>
      <c r="B102" s="35" t="s">
        <v>12</v>
      </c>
      <c r="C102" s="28">
        <f>SUM(C99:C101)</f>
        <v>1167</v>
      </c>
      <c r="D102" s="29">
        <f>SUM(D99:D101)</f>
        <v>77.80000000000057</v>
      </c>
      <c r="E102" s="29">
        <f>SUM(E99:E101)</f>
        <v>1542</v>
      </c>
      <c r="F102" s="28">
        <f>SUM(F99:F101)</f>
        <v>128.5</v>
      </c>
      <c r="G102" s="30">
        <f t="shared" si="3"/>
        <v>2709</v>
      </c>
      <c r="H102" s="28">
        <f t="shared" si="3"/>
        <v>206.30000000000058</v>
      </c>
    </row>
    <row r="103" spans="1:8" ht="13.5">
      <c r="A103" s="34" t="s">
        <v>106</v>
      </c>
      <c r="B103" s="34" t="s">
        <v>107</v>
      </c>
      <c r="C103" s="19">
        <v>3561</v>
      </c>
      <c r="D103" s="20">
        <v>237.3999999999951</v>
      </c>
      <c r="E103" s="33">
        <v>0</v>
      </c>
      <c r="F103" s="20">
        <v>0</v>
      </c>
      <c r="G103" s="23">
        <f t="shared" si="3"/>
        <v>3561</v>
      </c>
      <c r="H103" s="24">
        <f t="shared" si="3"/>
        <v>237.3999999999951</v>
      </c>
    </row>
    <row r="104" spans="1:8" ht="14.25" customHeight="1">
      <c r="A104" s="44"/>
      <c r="B104" s="45" t="s">
        <v>12</v>
      </c>
      <c r="C104" s="46">
        <f>SUM(C103)</f>
        <v>3561</v>
      </c>
      <c r="D104" s="47">
        <f>SUM(D103)</f>
        <v>237.3999999999951</v>
      </c>
      <c r="E104" s="48">
        <v>0</v>
      </c>
      <c r="F104" s="49">
        <v>0</v>
      </c>
      <c r="G104" s="50">
        <f t="shared" si="3"/>
        <v>3561</v>
      </c>
      <c r="H104" s="46">
        <f t="shared" si="3"/>
        <v>237.3999999999951</v>
      </c>
    </row>
    <row r="105" spans="1:8" ht="13.5" customHeight="1">
      <c r="A105" s="44"/>
      <c r="B105" s="51"/>
      <c r="C105" s="52"/>
      <c r="D105" s="52"/>
      <c r="E105" s="52"/>
      <c r="F105" s="52"/>
      <c r="G105" s="52"/>
      <c r="H105" s="52"/>
    </row>
    <row r="106" spans="1:8" ht="12.75" customHeight="1">
      <c r="A106" s="12" t="s">
        <v>108</v>
      </c>
      <c r="B106" s="53"/>
      <c r="C106" s="54">
        <f aca="true" t="shared" si="4" ref="C106:H106">C116+C125+C128+C133+C137</f>
        <v>1246</v>
      </c>
      <c r="D106" s="54">
        <f t="shared" si="4"/>
        <v>83.1</v>
      </c>
      <c r="E106" s="54">
        <f t="shared" si="4"/>
        <v>18879.5</v>
      </c>
      <c r="F106" s="54">
        <f t="shared" si="4"/>
        <v>1573.291666666665</v>
      </c>
      <c r="G106" s="54">
        <f t="shared" si="4"/>
        <v>20125.5</v>
      </c>
      <c r="H106" s="54">
        <f t="shared" si="4"/>
        <v>1656.324999999998</v>
      </c>
    </row>
    <row r="107" spans="1:8" ht="13.5">
      <c r="A107" s="17" t="s">
        <v>109</v>
      </c>
      <c r="B107" s="34" t="s">
        <v>110</v>
      </c>
      <c r="C107" s="19">
        <v>0</v>
      </c>
      <c r="D107" s="20">
        <v>0</v>
      </c>
      <c r="E107" s="33">
        <v>756</v>
      </c>
      <c r="F107" s="20">
        <v>63.00000000000017</v>
      </c>
      <c r="G107" s="23">
        <f>C107+E107</f>
        <v>756</v>
      </c>
      <c r="H107" s="24">
        <f aca="true" t="shared" si="5" ref="G107:H115">D107+F107</f>
        <v>63.00000000000017</v>
      </c>
    </row>
    <row r="108" spans="1:8" ht="13.5">
      <c r="A108" s="17"/>
      <c r="B108" s="34" t="s">
        <v>111</v>
      </c>
      <c r="C108" s="19">
        <v>0</v>
      </c>
      <c r="D108" s="20">
        <v>0</v>
      </c>
      <c r="E108" s="33">
        <v>211</v>
      </c>
      <c r="F108" s="20">
        <v>17.583333333333332</v>
      </c>
      <c r="G108" s="23">
        <f t="shared" si="5"/>
        <v>211</v>
      </c>
      <c r="H108" s="24">
        <f t="shared" si="5"/>
        <v>17.583333333333332</v>
      </c>
    </row>
    <row r="109" spans="1:8" ht="13.5">
      <c r="A109" s="17"/>
      <c r="B109" s="34" t="s">
        <v>112</v>
      </c>
      <c r="C109" s="19">
        <v>0</v>
      </c>
      <c r="D109" s="20">
        <v>0</v>
      </c>
      <c r="E109" s="33">
        <v>1712</v>
      </c>
      <c r="F109" s="20">
        <v>142.66666666666725</v>
      </c>
      <c r="G109" s="23">
        <f t="shared" si="5"/>
        <v>1712</v>
      </c>
      <c r="H109" s="24">
        <f t="shared" si="5"/>
        <v>142.66666666666725</v>
      </c>
    </row>
    <row r="110" spans="1:8" ht="13.5">
      <c r="A110" s="17"/>
      <c r="B110" s="34" t="s">
        <v>113</v>
      </c>
      <c r="C110" s="19">
        <v>0</v>
      </c>
      <c r="D110" s="20">
        <v>0</v>
      </c>
      <c r="E110" s="33">
        <v>1416</v>
      </c>
      <c r="F110" s="20">
        <v>117.99999999999969</v>
      </c>
      <c r="G110" s="23">
        <f t="shared" si="5"/>
        <v>1416</v>
      </c>
      <c r="H110" s="24">
        <f t="shared" si="5"/>
        <v>117.99999999999969</v>
      </c>
    </row>
    <row r="111" spans="1:8" ht="13.5">
      <c r="A111" s="17"/>
      <c r="B111" s="34" t="s">
        <v>114</v>
      </c>
      <c r="C111" s="19">
        <v>0</v>
      </c>
      <c r="D111" s="20">
        <v>0</v>
      </c>
      <c r="E111" s="33">
        <v>876</v>
      </c>
      <c r="F111" s="20">
        <v>73.00000000000003</v>
      </c>
      <c r="G111" s="23">
        <f t="shared" si="5"/>
        <v>876</v>
      </c>
      <c r="H111" s="24">
        <f t="shared" si="5"/>
        <v>73.00000000000003</v>
      </c>
    </row>
    <row r="112" spans="1:8" ht="13.5">
      <c r="A112" s="17"/>
      <c r="B112" s="34" t="s">
        <v>115</v>
      </c>
      <c r="C112" s="19">
        <v>0</v>
      </c>
      <c r="D112" s="20">
        <v>0</v>
      </c>
      <c r="E112" s="33">
        <v>428</v>
      </c>
      <c r="F112" s="20">
        <v>35.66666666666664</v>
      </c>
      <c r="G112" s="23">
        <f t="shared" si="5"/>
        <v>428</v>
      </c>
      <c r="H112" s="24">
        <f t="shared" si="5"/>
        <v>35.66666666666664</v>
      </c>
    </row>
    <row r="113" spans="1:8" ht="13.5">
      <c r="A113" s="17"/>
      <c r="B113" s="34" t="s">
        <v>116</v>
      </c>
      <c r="C113" s="19">
        <v>346</v>
      </c>
      <c r="D113" s="20">
        <v>23.066666666666627</v>
      </c>
      <c r="E113" s="33">
        <v>0</v>
      </c>
      <c r="F113" s="20">
        <v>0</v>
      </c>
      <c r="G113" s="23">
        <f t="shared" si="5"/>
        <v>346</v>
      </c>
      <c r="H113" s="24">
        <f t="shared" si="5"/>
        <v>23.066666666666627</v>
      </c>
    </row>
    <row r="114" spans="1:8" ht="13.5">
      <c r="A114" s="17"/>
      <c r="B114" s="34" t="s">
        <v>117</v>
      </c>
      <c r="C114" s="24">
        <v>196</v>
      </c>
      <c r="D114" s="37">
        <v>13.066666666666672</v>
      </c>
      <c r="E114" s="37">
        <v>665</v>
      </c>
      <c r="F114" s="24">
        <v>55.416666666666515</v>
      </c>
      <c r="G114" s="23">
        <f t="shared" si="5"/>
        <v>861</v>
      </c>
      <c r="H114" s="24">
        <f t="shared" si="5"/>
        <v>68.48333333333319</v>
      </c>
    </row>
    <row r="115" spans="1:8" ht="13.5">
      <c r="A115" s="17"/>
      <c r="B115" s="34" t="s">
        <v>118</v>
      </c>
      <c r="C115" s="19">
        <v>0</v>
      </c>
      <c r="D115" s="20">
        <v>0</v>
      </c>
      <c r="E115" s="37">
        <v>818</v>
      </c>
      <c r="F115" s="24">
        <v>68.16666666666671</v>
      </c>
      <c r="G115" s="23">
        <f t="shared" si="5"/>
        <v>818</v>
      </c>
      <c r="H115" s="24">
        <f t="shared" si="5"/>
        <v>68.16666666666671</v>
      </c>
    </row>
    <row r="116" spans="1:8" ht="13.5">
      <c r="A116" s="17"/>
      <c r="B116" s="35" t="s">
        <v>12</v>
      </c>
      <c r="C116" s="28">
        <f>SUM(C107:C115)</f>
        <v>542</v>
      </c>
      <c r="D116" s="29">
        <v>36.2</v>
      </c>
      <c r="E116" s="29">
        <f>SUM(E107:E115)</f>
        <v>6882</v>
      </c>
      <c r="F116" s="28">
        <f>SUM(F107:F115)</f>
        <v>573.5000000000003</v>
      </c>
      <c r="G116" s="30">
        <f>SUM(G107:G115)</f>
        <v>7424</v>
      </c>
      <c r="H116" s="28">
        <f>SUM(H107:H115)</f>
        <v>609.6333333333337</v>
      </c>
    </row>
    <row r="117" spans="1:8" ht="13.5">
      <c r="A117" s="17" t="s">
        <v>119</v>
      </c>
      <c r="B117" s="34" t="s">
        <v>120</v>
      </c>
      <c r="C117" s="19">
        <v>0</v>
      </c>
      <c r="D117" s="20">
        <v>0</v>
      </c>
      <c r="E117" s="33">
        <v>1922</v>
      </c>
      <c r="F117" s="20">
        <v>160.16666666666683</v>
      </c>
      <c r="G117" s="23">
        <f aca="true" t="shared" si="6" ref="G117:H124">C117+E117</f>
        <v>1922</v>
      </c>
      <c r="H117" s="24">
        <f t="shared" si="6"/>
        <v>160.16666666666683</v>
      </c>
    </row>
    <row r="118" spans="1:8" ht="13.5">
      <c r="A118" s="17"/>
      <c r="B118" s="34" t="s">
        <v>121</v>
      </c>
      <c r="C118" s="19">
        <v>0</v>
      </c>
      <c r="D118" s="20">
        <v>0</v>
      </c>
      <c r="E118" s="33">
        <v>2122</v>
      </c>
      <c r="F118" s="20">
        <v>176.83333333333428</v>
      </c>
      <c r="G118" s="23">
        <f t="shared" si="6"/>
        <v>2122</v>
      </c>
      <c r="H118" s="24">
        <f t="shared" si="6"/>
        <v>176.83333333333428</v>
      </c>
    </row>
    <row r="119" spans="1:8" ht="13.5">
      <c r="A119" s="17"/>
      <c r="B119" s="34" t="s">
        <v>122</v>
      </c>
      <c r="C119" s="19">
        <v>0</v>
      </c>
      <c r="D119" s="20">
        <v>0</v>
      </c>
      <c r="E119" s="33">
        <v>141</v>
      </c>
      <c r="F119" s="20">
        <v>11.75</v>
      </c>
      <c r="G119" s="23">
        <f t="shared" si="6"/>
        <v>141</v>
      </c>
      <c r="H119" s="24">
        <f t="shared" si="6"/>
        <v>11.75</v>
      </c>
    </row>
    <row r="120" spans="1:8" ht="13.5">
      <c r="A120" s="17"/>
      <c r="B120" s="34" t="s">
        <v>123</v>
      </c>
      <c r="C120" s="19">
        <v>0</v>
      </c>
      <c r="D120" s="20">
        <v>0</v>
      </c>
      <c r="E120" s="33">
        <v>102</v>
      </c>
      <c r="F120" s="20">
        <v>8.5</v>
      </c>
      <c r="G120" s="23">
        <f t="shared" si="6"/>
        <v>102</v>
      </c>
      <c r="H120" s="24">
        <f t="shared" si="6"/>
        <v>8.5</v>
      </c>
    </row>
    <row r="121" spans="1:8" ht="13.5">
      <c r="A121" s="17"/>
      <c r="B121" s="34" t="s">
        <v>124</v>
      </c>
      <c r="C121" s="19">
        <v>176</v>
      </c>
      <c r="D121" s="20">
        <v>11.73333333333333</v>
      </c>
      <c r="E121" s="33">
        <v>192</v>
      </c>
      <c r="F121" s="20">
        <v>16</v>
      </c>
      <c r="G121" s="23">
        <f t="shared" si="6"/>
        <v>368</v>
      </c>
      <c r="H121" s="24">
        <f t="shared" si="6"/>
        <v>27.73333333333333</v>
      </c>
    </row>
    <row r="122" spans="1:8" ht="13.5">
      <c r="A122" s="17"/>
      <c r="B122" s="34" t="s">
        <v>125</v>
      </c>
      <c r="C122" s="19">
        <v>0</v>
      </c>
      <c r="D122" s="20">
        <v>0</v>
      </c>
      <c r="E122" s="33">
        <v>510</v>
      </c>
      <c r="F122" s="20">
        <v>42.5</v>
      </c>
      <c r="G122" s="23">
        <f t="shared" si="6"/>
        <v>510</v>
      </c>
      <c r="H122" s="24">
        <f t="shared" si="6"/>
        <v>42.5</v>
      </c>
    </row>
    <row r="123" spans="1:8" ht="13.5">
      <c r="A123" s="17"/>
      <c r="B123" s="34" t="s">
        <v>126</v>
      </c>
      <c r="C123" s="19">
        <v>131</v>
      </c>
      <c r="D123" s="20">
        <v>8.733333333333338</v>
      </c>
      <c r="E123" s="33">
        <v>0</v>
      </c>
      <c r="F123" s="20">
        <v>0</v>
      </c>
      <c r="G123" s="23">
        <f t="shared" si="6"/>
        <v>131</v>
      </c>
      <c r="H123" s="24">
        <f t="shared" si="6"/>
        <v>8.733333333333338</v>
      </c>
    </row>
    <row r="124" spans="1:8" ht="13.5">
      <c r="A124" s="17"/>
      <c r="B124" s="34" t="s">
        <v>127</v>
      </c>
      <c r="C124" s="19">
        <v>209</v>
      </c>
      <c r="D124" s="20">
        <v>13.933333333333321</v>
      </c>
      <c r="E124" s="33">
        <v>548</v>
      </c>
      <c r="F124" s="20">
        <v>45.666666666666586</v>
      </c>
      <c r="G124" s="23">
        <f t="shared" si="6"/>
        <v>757</v>
      </c>
      <c r="H124" s="24">
        <f t="shared" si="6"/>
        <v>59.59999999999991</v>
      </c>
    </row>
    <row r="125" spans="1:8" ht="13.5">
      <c r="A125" s="17"/>
      <c r="B125" s="35" t="s">
        <v>12</v>
      </c>
      <c r="C125" s="28">
        <f aca="true" t="shared" si="7" ref="C125:H125">SUM(C117:C124)</f>
        <v>516</v>
      </c>
      <c r="D125" s="28">
        <f t="shared" si="7"/>
        <v>34.39999999999999</v>
      </c>
      <c r="E125" s="55">
        <f t="shared" si="7"/>
        <v>5537</v>
      </c>
      <c r="F125" s="55">
        <f t="shared" si="7"/>
        <v>461.4166666666677</v>
      </c>
      <c r="G125" s="55">
        <f t="shared" si="7"/>
        <v>6053</v>
      </c>
      <c r="H125" s="55">
        <f t="shared" si="7"/>
        <v>495.81666666666774</v>
      </c>
    </row>
    <row r="126" spans="1:8" ht="13.5">
      <c r="A126" s="17" t="s">
        <v>128</v>
      </c>
      <c r="B126" s="34" t="s">
        <v>129</v>
      </c>
      <c r="C126" s="19">
        <v>129</v>
      </c>
      <c r="D126" s="20">
        <v>8.600000000000001</v>
      </c>
      <c r="E126" s="33">
        <v>0</v>
      </c>
      <c r="F126" s="20">
        <v>0</v>
      </c>
      <c r="G126" s="23">
        <f>C126+E126</f>
        <v>129</v>
      </c>
      <c r="H126" s="24">
        <f>D126+F126</f>
        <v>8.600000000000001</v>
      </c>
    </row>
    <row r="127" spans="1:8" ht="13.5">
      <c r="A127" s="17"/>
      <c r="B127" s="34" t="s">
        <v>130</v>
      </c>
      <c r="C127" s="19">
        <v>0</v>
      </c>
      <c r="D127" s="20">
        <v>0</v>
      </c>
      <c r="E127" s="33">
        <v>153</v>
      </c>
      <c r="F127" s="20">
        <v>12.75</v>
      </c>
      <c r="G127" s="23">
        <f>C127+E127</f>
        <v>153</v>
      </c>
      <c r="H127" s="24">
        <f>D127+F127</f>
        <v>12.75</v>
      </c>
    </row>
    <row r="128" spans="1:8" ht="13.5">
      <c r="A128" s="17"/>
      <c r="B128" s="35" t="s">
        <v>12</v>
      </c>
      <c r="C128" s="56">
        <f aca="true" t="shared" si="8" ref="C128:H128">SUM(C126:C127)</f>
        <v>129</v>
      </c>
      <c r="D128" s="56">
        <f t="shared" si="8"/>
        <v>8.600000000000001</v>
      </c>
      <c r="E128" s="56">
        <f t="shared" si="8"/>
        <v>153</v>
      </c>
      <c r="F128" s="56">
        <f t="shared" si="8"/>
        <v>12.75</v>
      </c>
      <c r="G128" s="56">
        <f t="shared" si="8"/>
        <v>282</v>
      </c>
      <c r="H128" s="56">
        <f t="shared" si="8"/>
        <v>21.35</v>
      </c>
    </row>
    <row r="129" spans="1:8" ht="13.5">
      <c r="A129" s="17" t="s">
        <v>131</v>
      </c>
      <c r="B129" s="34" t="s">
        <v>132</v>
      </c>
      <c r="C129" s="19">
        <v>0</v>
      </c>
      <c r="D129" s="20">
        <v>0</v>
      </c>
      <c r="E129" s="33">
        <v>266</v>
      </c>
      <c r="F129" s="20">
        <v>22.166666666666654</v>
      </c>
      <c r="G129" s="23">
        <f aca="true" t="shared" si="9" ref="G129:H132">C129+E129</f>
        <v>266</v>
      </c>
      <c r="H129" s="24">
        <f t="shared" si="9"/>
        <v>22.166666666666654</v>
      </c>
    </row>
    <row r="130" spans="1:8" ht="13.5">
      <c r="A130" s="17"/>
      <c r="B130" s="34" t="s">
        <v>133</v>
      </c>
      <c r="C130" s="19">
        <v>0</v>
      </c>
      <c r="D130" s="20">
        <v>0</v>
      </c>
      <c r="E130" s="33">
        <v>264</v>
      </c>
      <c r="F130" s="20">
        <v>22</v>
      </c>
      <c r="G130" s="23">
        <f t="shared" si="9"/>
        <v>264</v>
      </c>
      <c r="H130" s="24">
        <f t="shared" si="9"/>
        <v>22</v>
      </c>
    </row>
    <row r="131" spans="1:8" ht="13.5">
      <c r="A131" s="17"/>
      <c r="B131" s="34" t="s">
        <v>134</v>
      </c>
      <c r="C131" s="19">
        <v>0</v>
      </c>
      <c r="D131" s="20">
        <v>0</v>
      </c>
      <c r="E131" s="33">
        <v>4252.5</v>
      </c>
      <c r="F131" s="20">
        <v>354.3749999999969</v>
      </c>
      <c r="G131" s="23">
        <f t="shared" si="9"/>
        <v>4252.5</v>
      </c>
      <c r="H131" s="24">
        <f t="shared" si="9"/>
        <v>354.3749999999969</v>
      </c>
    </row>
    <row r="132" spans="1:8" ht="13.5">
      <c r="A132" s="17"/>
      <c r="B132" s="34" t="s">
        <v>135</v>
      </c>
      <c r="C132" s="19">
        <v>0</v>
      </c>
      <c r="D132" s="20">
        <v>0</v>
      </c>
      <c r="E132" s="33">
        <v>935</v>
      </c>
      <c r="F132" s="20">
        <v>77.91666666666642</v>
      </c>
      <c r="G132" s="23">
        <f t="shared" si="9"/>
        <v>935</v>
      </c>
      <c r="H132" s="24">
        <f t="shared" si="9"/>
        <v>77.91666666666642</v>
      </c>
    </row>
    <row r="133" spans="1:8" ht="13.5">
      <c r="A133" s="17"/>
      <c r="B133" s="35" t="s">
        <v>12</v>
      </c>
      <c r="C133" s="56">
        <f aca="true" t="shared" si="10" ref="C133:H133">SUM(C129:C132)</f>
        <v>0</v>
      </c>
      <c r="D133" s="57">
        <f t="shared" si="10"/>
        <v>0</v>
      </c>
      <c r="E133" s="58">
        <f t="shared" si="10"/>
        <v>5717.5</v>
      </c>
      <c r="F133" s="57">
        <f t="shared" si="10"/>
        <v>476.45833333332996</v>
      </c>
      <c r="G133" s="30">
        <f t="shared" si="10"/>
        <v>5717.5</v>
      </c>
      <c r="H133" s="28">
        <f t="shared" si="10"/>
        <v>476.45833333332996</v>
      </c>
    </row>
    <row r="134" spans="1:8" ht="13.5">
      <c r="A134" s="17" t="s">
        <v>136</v>
      </c>
      <c r="B134" s="59" t="s">
        <v>137</v>
      </c>
      <c r="C134" s="19">
        <v>59</v>
      </c>
      <c r="D134" s="20">
        <v>3.9</v>
      </c>
      <c r="E134" s="33">
        <v>80</v>
      </c>
      <c r="F134" s="20">
        <v>6.666666666666664</v>
      </c>
      <c r="G134" s="23">
        <f aca="true" t="shared" si="11" ref="G134:H136">C134+E134</f>
        <v>139</v>
      </c>
      <c r="H134" s="24">
        <f t="shared" si="11"/>
        <v>10.566666666666665</v>
      </c>
    </row>
    <row r="135" spans="1:8" ht="13.5">
      <c r="A135" s="17"/>
      <c r="B135" s="34" t="s">
        <v>125</v>
      </c>
      <c r="C135" s="19">
        <v>0</v>
      </c>
      <c r="D135" s="20">
        <v>0</v>
      </c>
      <c r="E135" s="33">
        <v>510</v>
      </c>
      <c r="F135" s="20">
        <v>42.5</v>
      </c>
      <c r="G135" s="23">
        <f t="shared" si="11"/>
        <v>510</v>
      </c>
      <c r="H135" s="24">
        <f t="shared" si="11"/>
        <v>42.5</v>
      </c>
    </row>
    <row r="136" spans="1:8" ht="13.5">
      <c r="A136" s="17"/>
      <c r="B136" s="34" t="s">
        <v>138</v>
      </c>
      <c r="C136" s="19">
        <v>0</v>
      </c>
      <c r="D136" s="20">
        <v>0</v>
      </c>
      <c r="E136" s="33">
        <v>0</v>
      </c>
      <c r="F136" s="20">
        <v>0</v>
      </c>
      <c r="G136" s="23">
        <f t="shared" si="11"/>
        <v>0</v>
      </c>
      <c r="H136" s="24">
        <f t="shared" si="11"/>
        <v>0</v>
      </c>
    </row>
    <row r="137" spans="1:8" ht="13.5">
      <c r="A137" s="44"/>
      <c r="B137" s="60" t="s">
        <v>12</v>
      </c>
      <c r="C137" s="61">
        <f aca="true" t="shared" si="12" ref="C137:H137">SUM(C134:C136)</f>
        <v>59</v>
      </c>
      <c r="D137" s="61">
        <f t="shared" si="12"/>
        <v>3.9</v>
      </c>
      <c r="E137" s="61">
        <f t="shared" si="12"/>
        <v>590</v>
      </c>
      <c r="F137" s="61">
        <f t="shared" si="12"/>
        <v>49.166666666666664</v>
      </c>
      <c r="G137" s="61">
        <f t="shared" si="12"/>
        <v>649</v>
      </c>
      <c r="H137" s="61">
        <f t="shared" si="12"/>
        <v>53.06666666666666</v>
      </c>
    </row>
    <row r="138" spans="1:8" ht="13.5">
      <c r="A138" s="62"/>
      <c r="B138" s="63"/>
      <c r="C138" s="64"/>
      <c r="D138" s="65"/>
      <c r="E138" s="65"/>
      <c r="F138" s="65"/>
      <c r="G138" s="65"/>
      <c r="H138" s="65"/>
    </row>
    <row r="139" spans="1:8" ht="13.5">
      <c r="A139" s="98" t="s">
        <v>139</v>
      </c>
      <c r="B139" s="99"/>
      <c r="C139" s="66">
        <f aca="true" t="shared" si="13" ref="C139:H139">C149+C151</f>
        <v>6506</v>
      </c>
      <c r="D139" s="66">
        <f t="shared" si="13"/>
        <v>433.70000000000056</v>
      </c>
      <c r="E139" s="66">
        <f t="shared" si="13"/>
        <v>5757</v>
      </c>
      <c r="F139" s="66">
        <f t="shared" si="13"/>
        <v>479.80000000000007</v>
      </c>
      <c r="G139" s="66">
        <f t="shared" si="13"/>
        <v>12263</v>
      </c>
      <c r="H139" s="66">
        <f t="shared" si="13"/>
        <v>913.5000000000007</v>
      </c>
    </row>
    <row r="140" spans="1:8" ht="13.5">
      <c r="A140" s="17" t="s">
        <v>140</v>
      </c>
      <c r="B140" s="34" t="s">
        <v>141</v>
      </c>
      <c r="C140" s="19">
        <v>0</v>
      </c>
      <c r="D140" s="20">
        <v>0</v>
      </c>
      <c r="E140" s="19">
        <v>102</v>
      </c>
      <c r="F140" s="19">
        <v>8.5</v>
      </c>
      <c r="G140" s="23">
        <f aca="true" t="shared" si="14" ref="G140:H148">C140+E140</f>
        <v>102</v>
      </c>
      <c r="H140" s="24">
        <f t="shared" si="14"/>
        <v>8.5</v>
      </c>
    </row>
    <row r="141" spans="1:8" ht="13.5">
      <c r="A141" s="17"/>
      <c r="B141" s="34" t="s">
        <v>142</v>
      </c>
      <c r="C141" s="19">
        <v>344</v>
      </c>
      <c r="D141" s="19">
        <v>22.933333333333284</v>
      </c>
      <c r="E141" s="19">
        <v>285</v>
      </c>
      <c r="F141" s="19">
        <v>23.75</v>
      </c>
      <c r="G141" s="23">
        <f t="shared" si="14"/>
        <v>629</v>
      </c>
      <c r="H141" s="24">
        <f t="shared" si="14"/>
        <v>46.68333333333328</v>
      </c>
    </row>
    <row r="142" spans="1:8" ht="13.5">
      <c r="A142" s="17"/>
      <c r="B142" s="34" t="s">
        <v>143</v>
      </c>
      <c r="C142" s="19">
        <v>0</v>
      </c>
      <c r="D142" s="20">
        <v>0</v>
      </c>
      <c r="E142" s="19">
        <v>700</v>
      </c>
      <c r="F142" s="19">
        <v>58.33333333333333</v>
      </c>
      <c r="G142" s="23">
        <f t="shared" si="14"/>
        <v>700</v>
      </c>
      <c r="H142" s="24">
        <f t="shared" si="14"/>
        <v>58.33333333333333</v>
      </c>
    </row>
    <row r="143" spans="1:8" ht="13.5">
      <c r="A143" s="17"/>
      <c r="B143" s="34" t="s">
        <v>144</v>
      </c>
      <c r="C143" s="19">
        <v>0</v>
      </c>
      <c r="D143" s="20">
        <v>0</v>
      </c>
      <c r="E143" s="19">
        <v>241</v>
      </c>
      <c r="F143" s="19">
        <v>20.08333333333334</v>
      </c>
      <c r="G143" s="23">
        <f t="shared" si="14"/>
        <v>241</v>
      </c>
      <c r="H143" s="24">
        <f t="shared" si="14"/>
        <v>20.08333333333334</v>
      </c>
    </row>
    <row r="144" spans="1:8" ht="13.5">
      <c r="A144" s="17"/>
      <c r="B144" s="34" t="s">
        <v>145</v>
      </c>
      <c r="C144" s="19">
        <v>1127.5</v>
      </c>
      <c r="D144" s="19">
        <v>75.166666666667</v>
      </c>
      <c r="E144" s="19">
        <v>21</v>
      </c>
      <c r="F144" s="19">
        <v>1.75</v>
      </c>
      <c r="G144" s="23">
        <f t="shared" si="14"/>
        <v>1148.5</v>
      </c>
      <c r="H144" s="24">
        <f t="shared" si="14"/>
        <v>76.916666666667</v>
      </c>
    </row>
    <row r="145" spans="1:8" ht="13.5">
      <c r="A145" s="17"/>
      <c r="B145" s="34" t="s">
        <v>146</v>
      </c>
      <c r="C145" s="19">
        <v>852</v>
      </c>
      <c r="D145" s="19">
        <v>56.80000000000027</v>
      </c>
      <c r="E145" s="19">
        <v>0</v>
      </c>
      <c r="F145" s="19">
        <v>0</v>
      </c>
      <c r="G145" s="23">
        <f t="shared" si="14"/>
        <v>852</v>
      </c>
      <c r="H145" s="24">
        <f t="shared" si="14"/>
        <v>56.80000000000027</v>
      </c>
    </row>
    <row r="146" spans="1:8" ht="13.5">
      <c r="A146" s="17"/>
      <c r="B146" s="34" t="s">
        <v>147</v>
      </c>
      <c r="C146" s="19">
        <v>0</v>
      </c>
      <c r="D146" s="20">
        <v>0</v>
      </c>
      <c r="E146" s="19">
        <v>632</v>
      </c>
      <c r="F146" s="19">
        <v>52.66666666666672</v>
      </c>
      <c r="G146" s="23">
        <f t="shared" si="14"/>
        <v>632</v>
      </c>
      <c r="H146" s="24">
        <f t="shared" si="14"/>
        <v>52.66666666666672</v>
      </c>
    </row>
    <row r="147" spans="1:8" ht="13.5">
      <c r="A147" s="17"/>
      <c r="B147" s="34" t="s">
        <v>148</v>
      </c>
      <c r="C147" s="19">
        <v>0</v>
      </c>
      <c r="D147" s="20">
        <v>0</v>
      </c>
      <c r="E147" s="19">
        <v>1487</v>
      </c>
      <c r="F147" s="19">
        <v>123.91666666666667</v>
      </c>
      <c r="G147" s="23">
        <f t="shared" si="14"/>
        <v>1487</v>
      </c>
      <c r="H147" s="24">
        <f t="shared" si="14"/>
        <v>123.91666666666667</v>
      </c>
    </row>
    <row r="148" spans="1:8" ht="13.5">
      <c r="A148" s="17"/>
      <c r="B148" s="34" t="s">
        <v>149</v>
      </c>
      <c r="C148" s="19">
        <v>0</v>
      </c>
      <c r="D148" s="20">
        <v>0</v>
      </c>
      <c r="E148" s="33">
        <v>135</v>
      </c>
      <c r="F148" s="33">
        <v>11.25</v>
      </c>
      <c r="G148" s="23">
        <f t="shared" si="14"/>
        <v>135</v>
      </c>
      <c r="H148" s="24">
        <f t="shared" si="14"/>
        <v>11.25</v>
      </c>
    </row>
    <row r="149" spans="1:8" ht="13.5">
      <c r="A149" s="17"/>
      <c r="B149" s="35" t="s">
        <v>12</v>
      </c>
      <c r="C149" s="67">
        <f aca="true" t="shared" si="15" ref="C149:H149">SUM(C140:C147)</f>
        <v>2323.5</v>
      </c>
      <c r="D149" s="68">
        <f t="shared" si="15"/>
        <v>154.90000000000055</v>
      </c>
      <c r="E149" s="69">
        <f t="shared" si="15"/>
        <v>3468</v>
      </c>
      <c r="F149" s="68">
        <f t="shared" si="15"/>
        <v>289.00000000000006</v>
      </c>
      <c r="G149" s="30">
        <f t="shared" si="15"/>
        <v>5791.5</v>
      </c>
      <c r="H149" s="28">
        <f t="shared" si="15"/>
        <v>443.9000000000006</v>
      </c>
    </row>
    <row r="150" spans="1:8" ht="13.5">
      <c r="A150" s="17" t="s">
        <v>150</v>
      </c>
      <c r="B150" s="34" t="s">
        <v>151</v>
      </c>
      <c r="C150" s="19">
        <v>4182.5</v>
      </c>
      <c r="D150" s="19">
        <v>278.8</v>
      </c>
      <c r="E150" s="19">
        <v>2289</v>
      </c>
      <c r="F150" s="19">
        <v>190.8</v>
      </c>
      <c r="G150" s="23">
        <f>C150+E150</f>
        <v>6471.5</v>
      </c>
      <c r="H150" s="24">
        <f>D150+F150</f>
        <v>469.6</v>
      </c>
    </row>
    <row r="151" spans="1:8" ht="13.5">
      <c r="A151" s="44"/>
      <c r="B151" s="60" t="s">
        <v>12</v>
      </c>
      <c r="C151" s="70">
        <f aca="true" t="shared" si="16" ref="C151:H151">SUM(C150)</f>
        <v>4182.5</v>
      </c>
      <c r="D151" s="71">
        <f t="shared" si="16"/>
        <v>278.8</v>
      </c>
      <c r="E151" s="72">
        <f t="shared" si="16"/>
        <v>2289</v>
      </c>
      <c r="F151" s="71">
        <f t="shared" si="16"/>
        <v>190.8</v>
      </c>
      <c r="G151" s="50">
        <f t="shared" si="16"/>
        <v>6471.5</v>
      </c>
      <c r="H151" s="46">
        <f t="shared" si="16"/>
        <v>469.6</v>
      </c>
    </row>
    <row r="152" spans="1:8" ht="13.5">
      <c r="A152" s="17"/>
      <c r="B152" s="73"/>
      <c r="C152" s="74"/>
      <c r="D152" s="75"/>
      <c r="E152" s="75"/>
      <c r="F152" s="74"/>
      <c r="G152" s="76"/>
      <c r="H152" s="77"/>
    </row>
    <row r="153" spans="1:8" ht="13.5">
      <c r="A153" s="78" t="s">
        <v>152</v>
      </c>
      <c r="B153" s="79"/>
      <c r="C153" s="79">
        <v>0</v>
      </c>
      <c r="D153" s="79">
        <v>0</v>
      </c>
      <c r="E153" s="66">
        <v>12364</v>
      </c>
      <c r="F153" s="66">
        <v>1030.3</v>
      </c>
      <c r="G153" s="66">
        <v>12364</v>
      </c>
      <c r="H153" s="80">
        <v>1030.3</v>
      </c>
    </row>
    <row r="154" spans="1:8" ht="13.5">
      <c r="A154" s="81" t="s">
        <v>153</v>
      </c>
      <c r="B154" s="82" t="s">
        <v>154</v>
      </c>
      <c r="C154" s="83">
        <v>0</v>
      </c>
      <c r="D154" s="84">
        <v>0</v>
      </c>
      <c r="E154" s="84">
        <v>12364</v>
      </c>
      <c r="F154" s="83">
        <v>1030.3</v>
      </c>
      <c r="G154" s="83">
        <f>C154+E154</f>
        <v>12364</v>
      </c>
      <c r="H154" s="83">
        <f>D154+F154</f>
        <v>1030.3</v>
      </c>
    </row>
    <row r="155" spans="1:8" ht="13.5">
      <c r="A155" s="17"/>
      <c r="B155" s="73"/>
      <c r="C155" s="74"/>
      <c r="D155" s="75"/>
      <c r="E155" s="75"/>
      <c r="F155" s="74"/>
      <c r="G155" s="76"/>
      <c r="H155" s="77"/>
    </row>
    <row r="156" spans="1:9" ht="15" customHeight="1" thickBot="1">
      <c r="A156" s="85" t="s">
        <v>155</v>
      </c>
      <c r="B156" s="86"/>
      <c r="C156" s="87">
        <f aca="true" t="shared" si="17" ref="C156:H156">C153+C139+C106+C5</f>
        <v>191302.5</v>
      </c>
      <c r="D156" s="87">
        <f t="shared" si="17"/>
        <v>12753.500000000187</v>
      </c>
      <c r="E156" s="87">
        <f t="shared" si="17"/>
        <v>47743.5</v>
      </c>
      <c r="F156" s="87">
        <f t="shared" si="17"/>
        <v>3978.708333333331</v>
      </c>
      <c r="G156" s="87">
        <f t="shared" si="17"/>
        <v>239046</v>
      </c>
      <c r="H156" s="87">
        <f t="shared" si="17"/>
        <v>16732.141666666852</v>
      </c>
      <c r="I156" s="88"/>
    </row>
    <row r="157" spans="1:8" ht="14.25" thickTop="1">
      <c r="A157" s="89" t="s">
        <v>156</v>
      </c>
      <c r="C157" s="90"/>
      <c r="D157" s="90"/>
      <c r="E157" s="90"/>
      <c r="F157" s="90"/>
      <c r="G157" s="90"/>
      <c r="H157" s="90"/>
    </row>
    <row r="158" spans="3:8" ht="13.5">
      <c r="C158" s="91"/>
      <c r="D158" s="91"/>
      <c r="E158" s="91"/>
      <c r="F158" s="91"/>
      <c r="G158" s="91"/>
      <c r="H158" s="91"/>
    </row>
    <row r="159" ht="13.5">
      <c r="F159" s="1" t="s">
        <v>157</v>
      </c>
    </row>
  </sheetData>
  <sheetProtection/>
  <mergeCells count="6">
    <mergeCell ref="A1:H1"/>
    <mergeCell ref="C2:H2"/>
    <mergeCell ref="C3:D3"/>
    <mergeCell ref="E3:F3"/>
    <mergeCell ref="G3:H3"/>
    <mergeCell ref="A139:B139"/>
  </mergeCells>
  <printOptions/>
  <pageMargins left="0.2" right="0.2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2011-10-07T19:51:47Z</cp:lastPrinted>
  <dcterms:created xsi:type="dcterms:W3CDTF">2011-10-07T19:22:02Z</dcterms:created>
  <dcterms:modified xsi:type="dcterms:W3CDTF">2013-09-25T18:01:08Z</dcterms:modified>
  <cp:category/>
  <cp:version/>
  <cp:contentType/>
  <cp:contentStatus/>
</cp:coreProperties>
</file>